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65" yWindow="135" windowWidth="5970" windowHeight="6585" activeTab="1"/>
  </bookViews>
  <sheets>
    <sheet name="Sabit" sheetId="1" r:id="rId1"/>
    <sheet name="Sür.Gör.Yol." sheetId="2" r:id="rId2"/>
    <sheet name="nakit" sheetId="3" r:id="rId3"/>
    <sheet name="personelnakil" sheetId="4" r:id="rId4"/>
  </sheets>
  <definedNames>
    <definedName name="Gös.Tab.">#REF!</definedName>
    <definedName name="_xlnm.Print_Area" localSheetId="3">'personelnakil'!$A$1:$G$38</definedName>
  </definedNames>
  <calcPr fullCalcOnLoad="1"/>
</workbook>
</file>

<file path=xl/sharedStrings.xml><?xml version="1.0" encoding="utf-8"?>
<sst xmlns="http://schemas.openxmlformats.org/spreadsheetml/2006/main" count="345" uniqueCount="235">
  <si>
    <t>Ünvanı</t>
  </si>
  <si>
    <t>Yok</t>
  </si>
  <si>
    <t>Gündeliği</t>
  </si>
  <si>
    <t>Bütçe Yılı</t>
  </si>
  <si>
    <t>Atama Tarihi</t>
  </si>
  <si>
    <t>TOPLAM</t>
  </si>
  <si>
    <t>Birim Yetkilisi (1)</t>
  </si>
  <si>
    <t>Adı,Soyadı</t>
  </si>
  <si>
    <t>Dairesi :</t>
  </si>
  <si>
    <t>YURTİÇİ SÜREKLİ GÖREV YOLLUĞU BİLDİRİMİ</t>
  </si>
  <si>
    <t>Aylık Kademe Derece ve</t>
  </si>
  <si>
    <t>Önceden Avans Almışsa</t>
  </si>
  <si>
    <t>Ek Göstergesi</t>
  </si>
  <si>
    <t>Aldığı Saymanlık ve Tarihi</t>
  </si>
  <si>
    <t>Nereden Nereye</t>
  </si>
  <si>
    <t>Akrabalık</t>
  </si>
  <si>
    <t>GÜNDELİKLER</t>
  </si>
  <si>
    <t>Taşıt</t>
  </si>
  <si>
    <t>YER DEĞİŞTİRME GİDERİ</t>
  </si>
  <si>
    <t>Gidildiği</t>
  </si>
  <si>
    <t>Adı ,Soyadı</t>
  </si>
  <si>
    <t>Derecesi</t>
  </si>
  <si>
    <t>Ücreti</t>
  </si>
  <si>
    <t>Sabit Unsur</t>
  </si>
  <si>
    <t>Değişken Unsur</t>
  </si>
  <si>
    <t>Gün Sayısı</t>
  </si>
  <si>
    <t>Yevmiye</t>
  </si>
  <si>
    <t>Tutarı 1</t>
  </si>
  <si>
    <t>TL      3</t>
  </si>
  <si>
    <t>Mesafe.Km/Mil</t>
  </si>
  <si>
    <t>Tutarı   4</t>
  </si>
  <si>
    <t>1+2+3+4</t>
  </si>
  <si>
    <t xml:space="preserve">Kendisi </t>
  </si>
  <si>
    <t>GENEL TOPLAM</t>
  </si>
  <si>
    <t>Adı Soyadı:</t>
  </si>
  <si>
    <t>Ünvanı:</t>
  </si>
  <si>
    <t>İmzası:</t>
  </si>
  <si>
    <t xml:space="preserve"> </t>
  </si>
  <si>
    <t>ÖDEME EMRİ BELGESİ</t>
  </si>
  <si>
    <t>Muhasebe Birimi</t>
  </si>
  <si>
    <t>Çayırlı Mal Müdürlüğü</t>
  </si>
  <si>
    <t>Adı</t>
  </si>
  <si>
    <t>İlgilinin</t>
  </si>
  <si>
    <t>Kurum Birim</t>
  </si>
  <si>
    <t>Yevmiyenin</t>
  </si>
  <si>
    <t>Tarihi</t>
  </si>
  <si>
    <t>T.C. Kim.No.</t>
  </si>
  <si>
    <t>Kodu</t>
  </si>
  <si>
    <t>No.su</t>
  </si>
  <si>
    <t>Banka Şube Adı</t>
  </si>
  <si>
    <t>Kurum Adı</t>
  </si>
  <si>
    <t>Banka Hesap No.</t>
  </si>
  <si>
    <t>Birim Adı</t>
  </si>
  <si>
    <t>Bağlı Olduğu Ver.Da.</t>
  </si>
  <si>
    <t>Hesap No.</t>
  </si>
  <si>
    <t>Kurumsal Kod</t>
  </si>
  <si>
    <t>Foksiyonel kod</t>
  </si>
  <si>
    <t xml:space="preserve">Finas </t>
  </si>
  <si>
    <t>Ekonomik /Ayrıntı</t>
  </si>
  <si>
    <t>Finans</t>
  </si>
  <si>
    <t>Ekonomik  Kodu</t>
  </si>
  <si>
    <t xml:space="preserve">                             Tutar</t>
  </si>
  <si>
    <t xml:space="preserve">          Borç</t>
  </si>
  <si>
    <t>Alacak</t>
  </si>
  <si>
    <t>Hesap/Ayrıntı Adı</t>
  </si>
  <si>
    <t>1</t>
  </si>
  <si>
    <t>2</t>
  </si>
  <si>
    <t>3</t>
  </si>
  <si>
    <t>4</t>
  </si>
  <si>
    <t>5</t>
  </si>
  <si>
    <t>630</t>
  </si>
  <si>
    <t>13</t>
  </si>
  <si>
    <t>31</t>
  </si>
  <si>
    <t>62</t>
  </si>
  <si>
    <t>SÜREKLİ GÖREV YOLLUĞU</t>
  </si>
  <si>
    <t>600</t>
  </si>
  <si>
    <t>01</t>
  </si>
  <si>
    <t xml:space="preserve">DAMGA VERGİSİ </t>
  </si>
  <si>
    <t>325</t>
  </si>
  <si>
    <t>YOLLUK GİDERLERİ</t>
  </si>
  <si>
    <t>830</t>
  </si>
  <si>
    <t>00</t>
  </si>
  <si>
    <t>GİDER YANSITMA</t>
  </si>
  <si>
    <t>805</t>
  </si>
  <si>
    <t>GELİR YANSITMA</t>
  </si>
  <si>
    <t>800</t>
  </si>
  <si>
    <t>05</t>
  </si>
  <si>
    <t>Toplam</t>
  </si>
  <si>
    <t xml:space="preserve">Yukarıda yazılı  </t>
  </si>
  <si>
    <t>tahakkuk ettirilmiştir.Ödenmesi/Mahsubu gerekir.</t>
  </si>
  <si>
    <t>Bütçe Giderleri</t>
  </si>
  <si>
    <t>Kesinti Toplamı</t>
  </si>
  <si>
    <t>Ödenmesi Gereken</t>
  </si>
  <si>
    <t>No.</t>
  </si>
  <si>
    <t xml:space="preserve">         Emri No.</t>
  </si>
  <si>
    <t>Gerçekleştirme Görevlesi</t>
  </si>
  <si>
    <t>Memur</t>
  </si>
  <si>
    <t>Tetkik Eden</t>
  </si>
  <si>
    <t>Şef</t>
  </si>
  <si>
    <t>Md.Yard.</t>
  </si>
  <si>
    <t>Açıklama ve Ekler</t>
  </si>
  <si>
    <t>1 Adet Sür.Gör. Yolluk Bildirimi</t>
  </si>
  <si>
    <t>1 Adet Personel Nakil Bildirimi</t>
  </si>
  <si>
    <t>1 Adet Kararname</t>
  </si>
  <si>
    <t xml:space="preserve">Ödemeye Esas Belgenin </t>
  </si>
  <si>
    <t>Türü</t>
  </si>
  <si>
    <t>Tutarı</t>
  </si>
  <si>
    <t>Harcama Yetkilisi</t>
  </si>
  <si>
    <t>Muhasebe Yetkilisi</t>
  </si>
  <si>
    <t>Yalnız</t>
  </si>
  <si>
    <t>İmza</t>
  </si>
  <si>
    <t>Çayırlı Ziraat Bankası</t>
  </si>
  <si>
    <t>Adı Soyadı</t>
  </si>
  <si>
    <t>Tc NO</t>
  </si>
  <si>
    <t>Banka No</t>
  </si>
  <si>
    <t>Km Mesafesi</t>
  </si>
  <si>
    <t>Derece Kademe</t>
  </si>
  <si>
    <t>Eşi Adı Soyadı</t>
  </si>
  <si>
    <t>1. Cocuğunun Adı Soyadı</t>
  </si>
  <si>
    <t>2. Cocuğunun Adı Soyadı</t>
  </si>
  <si>
    <t>3. Cocuğunun Adı Soyadı</t>
  </si>
  <si>
    <t>Annesinni Adı Soy Adı(yoluk Alacaksa)</t>
  </si>
  <si>
    <t>Babasının Adı soy Adı(yoluk Alacaksa)</t>
  </si>
  <si>
    <t>Ekgösterge</t>
  </si>
  <si>
    <t>Kurum Yöneticisi</t>
  </si>
  <si>
    <t>Gerçekleştirme Gör.</t>
  </si>
  <si>
    <t>Yolluk Yoksa Yazılmıyacak</t>
  </si>
  <si>
    <t>Taşıt Ücreti</t>
  </si>
  <si>
    <t>3 Çocuk tan fazla olursa nuriyi gör</t>
  </si>
  <si>
    <t>bulunduğu okul</t>
  </si>
  <si>
    <t>gideceği okul</t>
  </si>
  <si>
    <t>okulu</t>
  </si>
  <si>
    <t>PERSONEL NAKİL BİLDİRİMİ</t>
  </si>
  <si>
    <t>Sicil Numarası</t>
  </si>
  <si>
    <t>T.C. Kimlik No</t>
  </si>
  <si>
    <t>Emekli         :</t>
  </si>
  <si>
    <t>Memuriyeti</t>
  </si>
  <si>
    <t>Eski</t>
  </si>
  <si>
    <t>Yeni</t>
  </si>
  <si>
    <t>Derece ve Kademesi</t>
  </si>
  <si>
    <t>Maaş       :</t>
  </si>
  <si>
    <t xml:space="preserve">Atama Tarihi </t>
  </si>
  <si>
    <t>Tebliğ Tarihi:</t>
  </si>
  <si>
    <t>Öğrenim Durumu</t>
  </si>
  <si>
    <t>Yıllık İzin Durumu</t>
  </si>
  <si>
    <t>Kıdem Aylığına Esas Hizmet Süresi</t>
  </si>
  <si>
    <t>Eski Memuriyetten Ayrılış Tarihi</t>
  </si>
  <si>
    <t>Yeni Görev Yerinde Aylığa Hak Kazandığı 
Tarih</t>
  </si>
  <si>
    <t>15 Gün İçinde Hareket Etmediği Taktirde 
Geçikme Nedeni</t>
  </si>
  <si>
    <t>Şahsi ve Aile Yolluğunu Alıp, Almadığı, 
Almışsa Tutarı</t>
  </si>
  <si>
    <t>Süregelen Gelir Vergisi Matrah Toplamı</t>
  </si>
  <si>
    <t>Borçlu İse Borçlarına Ait Bilgiler</t>
  </si>
  <si>
    <t>Almış Olduğu Sağlık Raporlarının Yıl İçindeki 
Toplam Süresi (Heyet Raporu Hariç)</t>
  </si>
  <si>
    <t xml:space="preserve">Giyecek Yardımı Alıp Almadığı
Aldı İse Tutarı </t>
  </si>
  <si>
    <t>Konut Edindirme Yardımından Yararlandığı 
Dilim ve Bu Dilimde Geçirilen Süre</t>
  </si>
  <si>
    <t>Yararlanmıyor</t>
  </si>
  <si>
    <t>Yabancı Dil Tazminatından 
Yararlanıp Yararlanmadığı</t>
  </si>
  <si>
    <t>Lojman Tazminatından Yararlanıp, 
Yararlanmadığı</t>
  </si>
  <si>
    <t>Medeni Hali</t>
  </si>
  <si>
    <t>Bilgisayar Otomosyon No ( Say 2000İ )</t>
  </si>
  <si>
    <t>Üye Olduğu Sendika Adı</t>
  </si>
  <si>
    <t>Üyelik No</t>
  </si>
  <si>
    <t>İlk Göreve Başlama Tarihi</t>
  </si>
  <si>
    <t>Terfi Tarihi ( En Son )</t>
  </si>
  <si>
    <t>Kıdem Tarihi ( En Son )</t>
  </si>
  <si>
    <t>İlksan No</t>
  </si>
  <si>
    <t>Mebsis No</t>
  </si>
  <si>
    <t>Vergi No</t>
  </si>
  <si>
    <t>Gerçekleştirme Görevlisi</t>
  </si>
  <si>
    <t xml:space="preserve">Ünvanı </t>
  </si>
  <si>
    <t>İmzası</t>
  </si>
  <si>
    <t>say 2000 i</t>
  </si>
  <si>
    <t>emekli sicil no</t>
  </si>
  <si>
    <t>SAY2000i sisteminden alınacaktır.</t>
  </si>
  <si>
    <t>atama tarihi</t>
  </si>
  <si>
    <t>tebliğ tarihi</t>
  </si>
  <si>
    <t xml:space="preserve">branş </t>
  </si>
  <si>
    <t>Erzincan</t>
  </si>
  <si>
    <t>Göreve Başlama tarihi</t>
  </si>
  <si>
    <t>kıdem süresi</t>
  </si>
  <si>
    <t>eski görev yerinden ayrılma tarihi</t>
  </si>
  <si>
    <t>Medeni durumu ve çocuk sayısı</t>
  </si>
  <si>
    <t>Terfi tarihi</t>
  </si>
  <si>
    <t>bütçe yılı</t>
  </si>
  <si>
    <t>Dil Tazminatı</t>
  </si>
  <si>
    <t>Almıyor</t>
  </si>
  <si>
    <t>yollukların belge tarihi</t>
  </si>
  <si>
    <t>Alıyorsa Derecesi örnek alıyor 70</t>
  </si>
  <si>
    <t>İlçe Milli Eğt. Müd.</t>
  </si>
  <si>
    <t>1/4</t>
  </si>
  <si>
    <t>Evli Eşi Çalışmıyor</t>
  </si>
  <si>
    <t>Çayırlı Milli Eğitim Müd.</t>
  </si>
  <si>
    <t>Sarıyer İlçe Milli Eğt.Müd.</t>
  </si>
  <si>
    <t>İstanbul</t>
  </si>
  <si>
    <t xml:space="preserve">Not  </t>
  </si>
  <si>
    <t>30 Gün Yıllık İzni Vardır.</t>
  </si>
  <si>
    <t>09</t>
  </si>
  <si>
    <t>Düzenleyen</t>
  </si>
  <si>
    <t>Çayırlı Malmüdürlüğü</t>
  </si>
  <si>
    <t>tahakkuk ettirilmiştir.</t>
  </si>
  <si>
    <t>zati ve aile yolluğu olarak</t>
  </si>
  <si>
    <t>İlçe Milli Eğitim Müdürlüğü</t>
  </si>
  <si>
    <t>TL</t>
  </si>
  <si>
    <t>aldım.</t>
  </si>
  <si>
    <t>1 Adet Görevden Ayrılma Yazısı</t>
  </si>
  <si>
    <t xml:space="preserve">Verile Emri </t>
  </si>
  <si>
    <t>Tahakkuk Toplamı</t>
  </si>
  <si>
    <t>Çek / Gönderme</t>
  </si>
  <si>
    <t>Ödeyiniz / Mahsup Ediniz</t>
  </si>
  <si>
    <t>Kademe   :</t>
  </si>
  <si>
    <t>Kürşat Cengiz KILIÇ</t>
  </si>
  <si>
    <t>1 Adet Raiç Belgesi</t>
  </si>
  <si>
    <t>İkiBinAltıYüzElliDokuz TL.  SeksenBeş  KRŞ.</t>
  </si>
  <si>
    <t>İkiBinAltıYüzKırkİki  TL.  YirmiDokuz   KRŞ.</t>
  </si>
  <si>
    <t>Ziya Gökalp İlköğretim Okulu Müdürlüğü</t>
  </si>
  <si>
    <t>TR240001000528547292825002</t>
  </si>
  <si>
    <t xml:space="preserve">NOT: </t>
  </si>
  <si>
    <t>Aydın TÜRK</t>
  </si>
  <si>
    <t>Etmiştir.</t>
  </si>
  <si>
    <t>,</t>
  </si>
  <si>
    <t>M.Mustafa GÜNEŞ</t>
  </si>
  <si>
    <t>İlçe Milli Eğitim Müdürü</t>
  </si>
  <si>
    <t>Çayırlı Malmüdürü V.</t>
  </si>
  <si>
    <t>Çayırlı- İstanbul</t>
  </si>
  <si>
    <t>İlçe Milli Eğitim Md.</t>
  </si>
  <si>
    <t xml:space="preserve">Söz. Öğretmen </t>
  </si>
  <si>
    <t>Özel Gider İndirimine Ait Bilgiler</t>
  </si>
  <si>
    <t>Şube Müdürü</t>
  </si>
  <si>
    <t>Çayırlı İlçe Milli Eğitim Müdürlüğü
VHKİ</t>
  </si>
  <si>
    <t>Önlisans</t>
  </si>
  <si>
    <t>22 yıl 8 ay</t>
  </si>
  <si>
    <t>Arif AYAZ</t>
  </si>
  <si>
    <t>Evli  2 Çocuk</t>
  </si>
  <si>
    <t>-</t>
  </si>
  <si>
    <t>Okul Müdürü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</si>
</sst>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  <numFmt numFmtId="168" formatCode="#,##0.00\ &quot;YTL&quot;;[Red]\-#,##0.00\ &quot;YTL&quot;"/>
    <numFmt numFmtId="169" formatCode="###,###,\-"/>
    <numFmt numFmtId="170" formatCode="#,##0.00_ ;[Red]\-#,##0.00\ "/>
    <numFmt numFmtId="171" formatCode="dd/mm/yyyy"/>
    <numFmt numFmtId="172" formatCode="#,##0.00;[Red]#,##0.00"/>
    <numFmt numFmtId="173" formatCode="#,##0;[Red]#,##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58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imes New Roman Tur"/>
      <family val="1"/>
    </font>
    <font>
      <sz val="16"/>
      <name val="Times New Roman Tur"/>
      <family val="1"/>
    </font>
    <font>
      <sz val="8"/>
      <name val="Times New Roman Tur"/>
      <family val="1"/>
    </font>
    <font>
      <sz val="14"/>
      <name val="Times New Roman Tur"/>
      <family val="1"/>
    </font>
    <font>
      <sz val="12"/>
      <name val="Times New Roman Tur"/>
      <family val="1"/>
    </font>
    <font>
      <sz val="9"/>
      <name val="Times New Roman Tur"/>
      <family val="1"/>
    </font>
    <font>
      <sz val="18"/>
      <name val="Times New Roman Tur"/>
      <family val="1"/>
    </font>
    <font>
      <u val="single"/>
      <sz val="10"/>
      <name val="Times New Roman Tur"/>
      <family val="1"/>
    </font>
    <font>
      <b/>
      <sz val="10"/>
      <name val="Times New Roman Tur"/>
      <family val="0"/>
    </font>
    <font>
      <sz val="20"/>
      <name val="Arial Tur"/>
      <family val="0"/>
    </font>
    <font>
      <sz val="9"/>
      <name val="Arial Tur"/>
      <family val="0"/>
    </font>
    <font>
      <sz val="11"/>
      <name val="Arial Tur"/>
      <family val="0"/>
    </font>
    <font>
      <sz val="12"/>
      <name val="Arial Tur"/>
      <family val="0"/>
    </font>
    <font>
      <sz val="10"/>
      <name val="Times New Roman"/>
      <family val="1"/>
    </font>
    <font>
      <sz val="11"/>
      <name val="Times New Roman Tur"/>
      <family val="1"/>
    </font>
    <font>
      <sz val="13"/>
      <name val="Times New Roman Tur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70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171" fontId="11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15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71" fontId="11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 quotePrefix="1">
      <alignment horizontal="center"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/>
    </xf>
    <xf numFmtId="171" fontId="11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 quotePrefix="1">
      <alignment horizontal="center"/>
    </xf>
    <xf numFmtId="0" fontId="8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0" xfId="0" applyBorder="1" applyAlignment="1">
      <alignment/>
    </xf>
    <xf numFmtId="0" fontId="6" fillId="0" borderId="20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 quotePrefix="1">
      <alignment horizontal="center"/>
    </xf>
    <xf numFmtId="169" fontId="6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169" fontId="6" fillId="0" borderId="1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 quotePrefix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14" xfId="0" applyFont="1" applyBorder="1" applyAlignment="1">
      <alignment/>
    </xf>
    <xf numFmtId="169" fontId="8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169" fontId="8" fillId="0" borderId="17" xfId="0" applyNumberFormat="1" applyFont="1" applyBorder="1" applyAlignment="1">
      <alignment/>
    </xf>
    <xf numFmtId="169" fontId="8" fillId="0" borderId="24" xfId="0" applyNumberFormat="1" applyFont="1" applyBorder="1" applyAlignment="1">
      <alignment/>
    </xf>
    <xf numFmtId="169" fontId="8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14" fontId="6" fillId="0" borderId="23" xfId="0" applyNumberFormat="1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169" fontId="1" fillId="0" borderId="19" xfId="0" applyNumberFormat="1" applyFont="1" applyBorder="1" applyAlignment="1">
      <alignment/>
    </xf>
    <xf numFmtId="0" fontId="8" fillId="0" borderId="23" xfId="0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169" fontId="6" fillId="0" borderId="24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12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21" xfId="0" applyFont="1" applyFill="1" applyBorder="1" applyAlignment="1">
      <alignment/>
    </xf>
    <xf numFmtId="0" fontId="3" fillId="33" borderId="21" xfId="0" applyNumberFormat="1" applyFont="1" applyFill="1" applyBorder="1" applyAlignment="1" quotePrefix="1">
      <alignment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14" fontId="3" fillId="33" borderId="21" xfId="0" applyNumberFormat="1" applyFont="1" applyFill="1" applyBorder="1" applyAlignment="1">
      <alignment horizontal="left"/>
    </xf>
    <xf numFmtId="14" fontId="3" fillId="33" borderId="15" xfId="0" applyNumberFormat="1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14" fontId="3" fillId="33" borderId="13" xfId="0" applyNumberFormat="1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16" fontId="3" fillId="33" borderId="21" xfId="0" applyNumberFormat="1" applyFont="1" applyFill="1" applyBorder="1" applyAlignment="1" quotePrefix="1">
      <alignment/>
    </xf>
    <xf numFmtId="169" fontId="6" fillId="0" borderId="19" xfId="0" applyNumberFormat="1" applyFont="1" applyBorder="1" applyAlignment="1">
      <alignment horizontal="center"/>
    </xf>
    <xf numFmtId="14" fontId="0" fillId="0" borderId="2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169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169" fontId="19" fillId="0" borderId="18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3" xfId="0" applyFont="1" applyBorder="1" applyAlignment="1">
      <alignment/>
    </xf>
    <xf numFmtId="169" fontId="19" fillId="0" borderId="0" xfId="0" applyNumberFormat="1" applyFont="1" applyBorder="1" applyAlignment="1">
      <alignment/>
    </xf>
    <xf numFmtId="169" fontId="1" fillId="0" borderId="2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22" fillId="0" borderId="3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vertical="top"/>
    </xf>
    <xf numFmtId="14" fontId="16" fillId="0" borderId="21" xfId="0" applyNumberFormat="1" applyFont="1" applyBorder="1" applyAlignment="1" quotePrefix="1">
      <alignment horizontal="left"/>
    </xf>
    <xf numFmtId="0" fontId="0" fillId="0" borderId="21" xfId="0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14" fontId="0" fillId="0" borderId="27" xfId="0" applyNumberFormat="1" applyBorder="1" applyAlignment="1" quotePrefix="1">
      <alignment horizontal="center" vertical="center"/>
    </xf>
    <xf numFmtId="14" fontId="0" fillId="0" borderId="27" xfId="0" applyNumberFormat="1" applyBorder="1" applyAlignment="1" quotePrefix="1">
      <alignment horizontal="left" vertical="center"/>
    </xf>
    <xf numFmtId="0" fontId="0" fillId="0" borderId="28" xfId="0" applyBorder="1" applyAlignment="1">
      <alignment horizontal="left" vertical="center"/>
    </xf>
    <xf numFmtId="0" fontId="17" fillId="0" borderId="14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1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17" xfId="0" applyFont="1" applyBorder="1" applyAlignment="1">
      <alignment horizontal="right" vertical="top"/>
    </xf>
    <xf numFmtId="0" fontId="17" fillId="0" borderId="17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27" xfId="0" applyBorder="1" applyAlignment="1">
      <alignment vertical="center"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4" fontId="17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6" xfId="0" applyBorder="1" applyAlignment="1">
      <alignment horizontal="left" vertical="center"/>
    </xf>
    <xf numFmtId="16" fontId="17" fillId="0" borderId="13" xfId="0" applyNumberFormat="1" applyFont="1" applyBorder="1" applyAlignment="1" quotePrefix="1">
      <alignment horizontal="left"/>
    </xf>
    <xf numFmtId="0" fontId="16" fillId="0" borderId="2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8" xfId="0" applyFont="1" applyBorder="1" applyAlignment="1">
      <alignment horizontal="center" shrinkToFit="1"/>
    </xf>
    <xf numFmtId="0" fontId="17" fillId="0" borderId="19" xfId="0" applyFont="1" applyBorder="1" applyAlignment="1">
      <alignment horizontal="center" shrinkToFit="1"/>
    </xf>
    <xf numFmtId="0" fontId="17" fillId="0" borderId="1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18" fillId="0" borderId="20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4" fontId="18" fillId="0" borderId="19" xfId="0" applyNumberFormat="1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8" fillId="0" borderId="12" xfId="0" applyNumberFormat="1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20" fillId="0" borderId="2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2" fontId="11" fillId="0" borderId="14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2" fontId="11" fillId="0" borderId="23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169" fontId="6" fillId="0" borderId="20" xfId="0" applyNumberFormat="1" applyFont="1" applyBorder="1" applyAlignment="1">
      <alignment/>
    </xf>
    <xf numFmtId="169" fontId="6" fillId="0" borderId="18" xfId="0" applyNumberFormat="1" applyFont="1" applyBorder="1" applyAlignment="1">
      <alignment/>
    </xf>
    <xf numFmtId="169" fontId="6" fillId="0" borderId="19" xfId="0" applyNumberFormat="1" applyFont="1" applyBorder="1" applyAlignment="1">
      <alignment/>
    </xf>
    <xf numFmtId="171" fontId="12" fillId="0" borderId="13" xfId="0" applyNumberFormat="1" applyFont="1" applyBorder="1" applyAlignment="1">
      <alignment horizontal="center" textRotation="90"/>
    </xf>
    <xf numFmtId="171" fontId="12" fillId="0" borderId="22" xfId="0" applyNumberFormat="1" applyFont="1" applyBorder="1" applyAlignment="1">
      <alignment horizontal="center" textRotation="90"/>
    </xf>
    <xf numFmtId="171" fontId="12" fillId="0" borderId="15" xfId="0" applyNumberFormat="1" applyFont="1" applyBorder="1" applyAlignment="1">
      <alignment horizontal="center" textRotation="90"/>
    </xf>
    <xf numFmtId="173" fontId="6" fillId="0" borderId="20" xfId="51" applyNumberFormat="1" applyFont="1" applyBorder="1" applyAlignment="1">
      <alignment horizontal="center"/>
    </xf>
    <xf numFmtId="173" fontId="6" fillId="0" borderId="18" xfId="51" applyNumberFormat="1" applyFont="1" applyBorder="1" applyAlignment="1">
      <alignment horizontal="center"/>
    </xf>
    <xf numFmtId="173" fontId="6" fillId="0" borderId="19" xfId="51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9" fontId="6" fillId="0" borderId="20" xfId="0" applyNumberFormat="1" applyFont="1" applyBorder="1" applyAlignment="1">
      <alignment horizontal="left"/>
    </xf>
    <xf numFmtId="169" fontId="6" fillId="0" borderId="19" xfId="0" applyNumberFormat="1" applyFont="1" applyBorder="1" applyAlignment="1">
      <alignment horizontal="left"/>
    </xf>
    <xf numFmtId="169" fontId="6" fillId="0" borderId="20" xfId="0" applyNumberFormat="1" applyFont="1" applyBorder="1" applyAlignment="1">
      <alignment horizontal="center"/>
    </xf>
    <xf numFmtId="169" fontId="6" fillId="0" borderId="19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3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168" fontId="3" fillId="0" borderId="28" xfId="0" applyNumberFormat="1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4" fontId="0" fillId="0" borderId="28" xfId="0" applyNumberFormat="1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14" fontId="0" fillId="0" borderId="26" xfId="0" applyNumberFormat="1" applyBorder="1" applyAlignment="1" quotePrefix="1">
      <alignment horizontal="center" vertical="center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14" fontId="0" fillId="0" borderId="26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4" fontId="0" fillId="0" borderId="28" xfId="0" applyNumberForma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14" fontId="0" fillId="0" borderId="28" xfId="0" applyNumberFormat="1" applyBorder="1" applyAlignment="1" quotePrefix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45</xdr:row>
      <xdr:rowOff>0</xdr:rowOff>
    </xdr:from>
    <xdr:to>
      <xdr:col>7</xdr:col>
      <xdr:colOff>285750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2676525" y="8534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E4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5.25390625" style="0" customWidth="1"/>
    <col min="2" max="2" width="21.00390625" style="0" customWidth="1"/>
    <col min="3" max="3" width="24.375" style="0" customWidth="1"/>
    <col min="4" max="4" width="3.875" style="0" customWidth="1"/>
    <col min="5" max="5" width="0.37109375" style="0" customWidth="1"/>
  </cols>
  <sheetData>
    <row r="1" spans="1:2" ht="12.75">
      <c r="A1" t="s">
        <v>112</v>
      </c>
      <c r="B1" s="104"/>
    </row>
    <row r="2" spans="1:2" ht="12.75">
      <c r="A2" t="s">
        <v>113</v>
      </c>
      <c r="B2" s="107"/>
    </row>
    <row r="3" spans="1:2" ht="12.75">
      <c r="A3" t="s">
        <v>114</v>
      </c>
      <c r="B3" s="104"/>
    </row>
    <row r="4" spans="1:2" ht="12.75">
      <c r="A4" t="s">
        <v>131</v>
      </c>
      <c r="B4" s="104"/>
    </row>
    <row r="5" spans="1:2" ht="12.75">
      <c r="A5" t="s">
        <v>115</v>
      </c>
      <c r="B5" s="104">
        <v>1337</v>
      </c>
    </row>
    <row r="6" spans="1:2" ht="12.75">
      <c r="A6" t="s">
        <v>127</v>
      </c>
      <c r="B6" s="104">
        <v>60</v>
      </c>
    </row>
    <row r="7" spans="1:2" ht="12.75">
      <c r="A7" t="s">
        <v>2</v>
      </c>
      <c r="B7" s="104">
        <v>24</v>
      </c>
    </row>
    <row r="8" spans="1:3" ht="12.75">
      <c r="A8" t="s">
        <v>116</v>
      </c>
      <c r="B8" s="105">
        <v>1</v>
      </c>
      <c r="C8" s="107">
        <v>4</v>
      </c>
    </row>
    <row r="9" spans="1:3" ht="12.75">
      <c r="A9" t="s">
        <v>117</v>
      </c>
      <c r="B9" s="104"/>
      <c r="C9" t="s">
        <v>126</v>
      </c>
    </row>
    <row r="10" spans="1:2" ht="12.75">
      <c r="A10" t="s">
        <v>118</v>
      </c>
      <c r="B10" s="104"/>
    </row>
    <row r="11" spans="1:2" ht="12.75">
      <c r="A11" t="s">
        <v>119</v>
      </c>
      <c r="B11" s="104"/>
    </row>
    <row r="12" spans="1:2" ht="12.75">
      <c r="A12" t="s">
        <v>120</v>
      </c>
      <c r="B12" s="104"/>
    </row>
    <row r="13" spans="1:3" ht="12.75">
      <c r="A13" t="s">
        <v>121</v>
      </c>
      <c r="B13" s="104"/>
      <c r="C13" t="str">
        <f>C9</f>
        <v>Yolluk Yoksa Yazılmıyacak</v>
      </c>
    </row>
    <row r="14" spans="1:3" ht="12.75">
      <c r="A14" t="s">
        <v>122</v>
      </c>
      <c r="B14" s="104"/>
      <c r="C14" t="str">
        <f>C13</f>
        <v>Yolluk Yoksa Yazılmıyacak</v>
      </c>
    </row>
    <row r="15" spans="1:2" ht="12.75">
      <c r="A15" t="s">
        <v>0</v>
      </c>
      <c r="B15" s="104" t="s">
        <v>188</v>
      </c>
    </row>
    <row r="16" spans="1:2" ht="12.75">
      <c r="A16" t="s">
        <v>123</v>
      </c>
      <c r="B16" s="113" t="s">
        <v>189</v>
      </c>
    </row>
    <row r="17" spans="1:3" ht="12.75">
      <c r="A17" t="s">
        <v>124</v>
      </c>
      <c r="B17" s="104" t="s">
        <v>220</v>
      </c>
      <c r="C17" s="104" t="s">
        <v>221</v>
      </c>
    </row>
    <row r="18" spans="1:3" ht="12.75">
      <c r="A18" t="s">
        <v>125</v>
      </c>
      <c r="B18" s="104" t="s">
        <v>210</v>
      </c>
      <c r="C18" s="104" t="s">
        <v>98</v>
      </c>
    </row>
    <row r="19" spans="1:3" ht="12.75">
      <c r="A19" t="s">
        <v>108</v>
      </c>
      <c r="B19" s="104" t="s">
        <v>217</v>
      </c>
      <c r="C19" s="104" t="s">
        <v>222</v>
      </c>
    </row>
    <row r="20" spans="1:5" ht="12.75">
      <c r="A20" t="s">
        <v>129</v>
      </c>
      <c r="B20" s="106" t="s">
        <v>177</v>
      </c>
      <c r="C20" s="106" t="s">
        <v>191</v>
      </c>
      <c r="D20" s="102"/>
      <c r="E20" s="102"/>
    </row>
    <row r="21" spans="1:5" ht="12.75">
      <c r="A21" t="s">
        <v>130</v>
      </c>
      <c r="B21" s="106" t="s">
        <v>193</v>
      </c>
      <c r="C21" s="106" t="s">
        <v>192</v>
      </c>
      <c r="D21" s="103"/>
      <c r="E21" s="100"/>
    </row>
    <row r="22" spans="1:5" ht="12.75">
      <c r="A22" t="s">
        <v>171</v>
      </c>
      <c r="B22" s="107"/>
      <c r="C22" s="100"/>
      <c r="D22" s="100"/>
      <c r="E22" s="100"/>
    </row>
    <row r="23" spans="1:5" ht="12.75">
      <c r="A23" t="s">
        <v>172</v>
      </c>
      <c r="B23" s="107"/>
      <c r="C23" s="100"/>
      <c r="D23" s="100"/>
      <c r="E23">
        <v>79349012</v>
      </c>
    </row>
    <row r="24" spans="1:5" ht="12.75">
      <c r="A24" t="s">
        <v>174</v>
      </c>
      <c r="B24" s="108"/>
      <c r="C24" s="100"/>
      <c r="D24" s="100"/>
      <c r="E24" s="100"/>
    </row>
    <row r="25" spans="1:5" ht="12.75">
      <c r="A25" t="s">
        <v>175</v>
      </c>
      <c r="B25" s="108"/>
      <c r="C25" s="100"/>
      <c r="D25" s="100"/>
      <c r="E25" s="100"/>
    </row>
    <row r="26" spans="1:5" ht="12.75">
      <c r="A26" t="s">
        <v>176</v>
      </c>
      <c r="B26" s="107"/>
      <c r="C26" s="100"/>
      <c r="D26" s="100"/>
      <c r="E26" s="100"/>
    </row>
    <row r="27" spans="1:5" ht="12.75">
      <c r="A27" t="s">
        <v>178</v>
      </c>
      <c r="B27" s="108"/>
      <c r="C27" s="100"/>
      <c r="D27" s="100"/>
      <c r="E27" s="100"/>
    </row>
    <row r="28" spans="1:5" ht="12.75">
      <c r="A28" t="s">
        <v>179</v>
      </c>
      <c r="B28" s="107"/>
      <c r="C28" s="100"/>
      <c r="D28" s="100"/>
      <c r="E28" s="100"/>
    </row>
    <row r="29" spans="1:5" ht="12.75">
      <c r="A29" t="s">
        <v>180</v>
      </c>
      <c r="B29" s="108"/>
      <c r="C29" s="100"/>
      <c r="D29" s="100"/>
      <c r="E29" s="100"/>
    </row>
    <row r="30" spans="1:5" ht="12.75">
      <c r="A30" t="s">
        <v>181</v>
      </c>
      <c r="B30" s="107" t="s">
        <v>190</v>
      </c>
      <c r="C30" s="110"/>
      <c r="D30" s="100"/>
      <c r="E30" s="100"/>
    </row>
    <row r="31" spans="1:5" ht="12.75">
      <c r="A31" t="s">
        <v>182</v>
      </c>
      <c r="B31" s="109">
        <v>37062</v>
      </c>
      <c r="C31" s="100"/>
      <c r="D31" s="100"/>
      <c r="E31" s="100"/>
    </row>
    <row r="32" spans="1:5" ht="12.75">
      <c r="A32" t="s">
        <v>167</v>
      </c>
      <c r="B32" s="107"/>
      <c r="C32" s="100"/>
      <c r="D32" s="100"/>
      <c r="E32" s="100"/>
    </row>
    <row r="33" spans="1:5" ht="12.75">
      <c r="A33" t="s">
        <v>183</v>
      </c>
      <c r="B33" s="107">
        <v>2009</v>
      </c>
      <c r="C33" s="100"/>
      <c r="D33" s="100"/>
      <c r="E33" s="100"/>
    </row>
    <row r="34" spans="1:5" ht="12.75">
      <c r="A34" t="s">
        <v>184</v>
      </c>
      <c r="B34" s="107" t="s">
        <v>185</v>
      </c>
      <c r="C34" s="100" t="s">
        <v>187</v>
      </c>
      <c r="D34" s="100"/>
      <c r="E34" s="100"/>
    </row>
    <row r="35" spans="1:5" ht="13.5" thickBot="1">
      <c r="A35" t="s">
        <v>186</v>
      </c>
      <c r="B35" s="111">
        <v>39798</v>
      </c>
      <c r="C35" s="100"/>
      <c r="D35" s="100"/>
      <c r="E35" s="100"/>
    </row>
    <row r="36" spans="1:5" ht="13.5" thickBot="1">
      <c r="A36" t="s">
        <v>194</v>
      </c>
      <c r="B36" s="112" t="s">
        <v>195</v>
      </c>
      <c r="C36" s="100"/>
      <c r="D36" s="100"/>
      <c r="E36" s="100"/>
    </row>
    <row r="37" spans="2:5" ht="12.75">
      <c r="B37" s="100"/>
      <c r="C37" s="100"/>
      <c r="D37" s="100"/>
      <c r="E37" s="100"/>
    </row>
    <row r="38" spans="2:5" ht="12.75">
      <c r="B38" s="100"/>
      <c r="C38" s="100"/>
      <c r="D38" s="100"/>
      <c r="E38" s="100"/>
    </row>
    <row r="39" spans="2:5" ht="12.75">
      <c r="B39" s="100"/>
      <c r="C39" s="100"/>
      <c r="D39" s="100"/>
      <c r="E39" s="100"/>
    </row>
    <row r="40" spans="2:5" ht="12.75">
      <c r="B40" s="100"/>
      <c r="C40" s="100"/>
      <c r="D40" s="100"/>
      <c r="E40" s="100"/>
    </row>
    <row r="41" spans="2:5" ht="12.75">
      <c r="B41" s="100"/>
      <c r="C41" s="100"/>
      <c r="D41" s="100"/>
      <c r="E41" s="100"/>
    </row>
    <row r="42" spans="1:4" ht="12.75">
      <c r="A42" s="245" t="s">
        <v>128</v>
      </c>
      <c r="B42" s="245"/>
      <c r="C42" s="245"/>
      <c r="D42" s="245"/>
    </row>
    <row r="43" spans="1:4" ht="12.75">
      <c r="A43" s="245"/>
      <c r="B43" s="245"/>
      <c r="C43" s="245"/>
      <c r="D43" s="245"/>
    </row>
    <row r="44" spans="1:4" ht="12.75">
      <c r="A44" s="245"/>
      <c r="B44" s="245"/>
      <c r="C44" s="245"/>
      <c r="D44" s="245"/>
    </row>
    <row r="45" spans="1:4" ht="12.75">
      <c r="A45" s="245"/>
      <c r="B45" s="245"/>
      <c r="C45" s="245"/>
      <c r="D45" s="245"/>
    </row>
    <row r="46" spans="1:4" ht="12.75">
      <c r="A46" s="245"/>
      <c r="B46" s="245"/>
      <c r="C46" s="245"/>
      <c r="D46" s="245"/>
    </row>
    <row r="47" spans="1:4" ht="12.75">
      <c r="A47" s="245"/>
      <c r="B47" s="245"/>
      <c r="C47" s="245"/>
      <c r="D47" s="245"/>
    </row>
    <row r="48" spans="1:4" ht="12.75">
      <c r="A48" s="245"/>
      <c r="B48" s="245"/>
      <c r="C48" s="245"/>
      <c r="D48" s="245"/>
    </row>
    <row r="49" spans="1:4" ht="12.75">
      <c r="A49" s="245"/>
      <c r="B49" s="245"/>
      <c r="C49" s="245"/>
      <c r="D49" s="245"/>
    </row>
  </sheetData>
  <sheetProtection/>
  <mergeCells count="1">
    <mergeCell ref="A42:D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M35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28.00390625" style="1" customWidth="1"/>
    <col min="2" max="2" width="22.25390625" style="1" customWidth="1"/>
    <col min="3" max="3" width="9.125" style="1" customWidth="1"/>
    <col min="4" max="4" width="8.625" style="1" customWidth="1"/>
    <col min="5" max="5" width="9.125" style="1" customWidth="1"/>
    <col min="6" max="6" width="8.125" style="1" customWidth="1"/>
    <col min="7" max="7" width="8.375" style="1" customWidth="1"/>
    <col min="8" max="8" width="11.375" style="1" customWidth="1"/>
    <col min="9" max="9" width="10.00390625" style="1" customWidth="1"/>
    <col min="10" max="10" width="10.75390625" style="1" customWidth="1"/>
    <col min="11" max="11" width="17.25390625" style="1" customWidth="1"/>
    <col min="12" max="16384" width="9.125" style="1" customWidth="1"/>
  </cols>
  <sheetData>
    <row r="1" spans="1:11" ht="13.5" customHeight="1">
      <c r="A1" s="70" t="s">
        <v>7</v>
      </c>
      <c r="B1" s="242"/>
      <c r="C1" s="119"/>
      <c r="D1" s="119"/>
      <c r="E1" s="119"/>
      <c r="F1" s="119"/>
      <c r="G1" s="120"/>
      <c r="H1" s="119"/>
      <c r="I1" s="71" t="s">
        <v>8</v>
      </c>
      <c r="J1" s="250" t="s">
        <v>224</v>
      </c>
      <c r="K1" s="251"/>
    </row>
    <row r="2" spans="1:11" ht="16.5" customHeight="1">
      <c r="A2" s="70" t="s">
        <v>0</v>
      </c>
      <c r="B2" s="236" t="s">
        <v>225</v>
      </c>
      <c r="C2" s="252" t="s">
        <v>9</v>
      </c>
      <c r="D2" s="253"/>
      <c r="E2" s="253"/>
      <c r="F2" s="253"/>
      <c r="G2" s="253"/>
      <c r="H2" s="247"/>
      <c r="I2" s="71" t="s">
        <v>3</v>
      </c>
      <c r="J2" s="121"/>
      <c r="K2" s="118">
        <v>2019</v>
      </c>
    </row>
    <row r="3" spans="1:11" ht="15" customHeight="1">
      <c r="A3" s="122" t="s">
        <v>10</v>
      </c>
      <c r="B3" s="241"/>
      <c r="C3" s="119"/>
      <c r="D3" s="119"/>
      <c r="E3" s="119"/>
      <c r="F3" s="119"/>
      <c r="G3" s="119"/>
      <c r="H3" s="119"/>
      <c r="I3" s="71" t="s">
        <v>11</v>
      </c>
      <c r="J3" s="72"/>
      <c r="K3" s="121" t="s">
        <v>1</v>
      </c>
    </row>
    <row r="4" spans="1:11" ht="14.25" customHeight="1">
      <c r="A4" s="123" t="s">
        <v>12</v>
      </c>
      <c r="B4" s="237"/>
      <c r="C4" s="119"/>
      <c r="D4" s="119"/>
      <c r="E4" s="119"/>
      <c r="F4" s="119"/>
      <c r="G4" s="119"/>
      <c r="H4" s="119"/>
      <c r="I4" s="124" t="s">
        <v>13</v>
      </c>
      <c r="J4" s="125"/>
      <c r="K4" s="163" t="s">
        <v>198</v>
      </c>
    </row>
    <row r="5" spans="1:11" ht="15.75" customHeight="1">
      <c r="A5" s="123" t="s">
        <v>2</v>
      </c>
      <c r="B5" s="238">
        <v>38.75</v>
      </c>
      <c r="C5" s="119"/>
      <c r="D5" s="119"/>
      <c r="E5" s="119"/>
      <c r="F5" s="119"/>
      <c r="G5" s="119"/>
      <c r="H5" s="119"/>
      <c r="I5" s="124" t="s">
        <v>4</v>
      </c>
      <c r="J5" s="125"/>
      <c r="K5" s="218">
        <v>43717</v>
      </c>
    </row>
    <row r="6" spans="1:11" ht="12.75">
      <c r="A6" s="126" t="s">
        <v>14</v>
      </c>
      <c r="B6" s="127"/>
      <c r="C6" s="127" t="s">
        <v>15</v>
      </c>
      <c r="D6" s="128"/>
      <c r="E6" s="129" t="s">
        <v>16</v>
      </c>
      <c r="F6" s="130"/>
      <c r="G6" s="126" t="s">
        <v>17</v>
      </c>
      <c r="H6" s="131"/>
      <c r="I6" s="132" t="s">
        <v>18</v>
      </c>
      <c r="J6" s="133"/>
      <c r="K6" s="126" t="s">
        <v>5</v>
      </c>
    </row>
    <row r="7" spans="1:11" ht="12.75">
      <c r="A7" s="134" t="s">
        <v>19</v>
      </c>
      <c r="B7" s="134" t="s">
        <v>20</v>
      </c>
      <c r="C7" s="135" t="s">
        <v>21</v>
      </c>
      <c r="D7" s="136"/>
      <c r="E7" s="137"/>
      <c r="F7" s="138"/>
      <c r="G7" s="134" t="s">
        <v>22</v>
      </c>
      <c r="H7" s="70" t="s">
        <v>23</v>
      </c>
      <c r="I7" s="254" t="s">
        <v>24</v>
      </c>
      <c r="J7" s="255"/>
      <c r="K7" s="139"/>
    </row>
    <row r="8" spans="1:11" ht="12.75">
      <c r="A8" s="139"/>
      <c r="B8" s="139"/>
      <c r="C8" s="139"/>
      <c r="D8" s="140" t="s">
        <v>25</v>
      </c>
      <c r="E8" s="141" t="s">
        <v>26</v>
      </c>
      <c r="F8" s="141" t="s">
        <v>27</v>
      </c>
      <c r="G8" s="134">
        <v>2</v>
      </c>
      <c r="H8" s="142" t="s">
        <v>28</v>
      </c>
      <c r="I8" s="70" t="s">
        <v>29</v>
      </c>
      <c r="J8" s="143" t="s">
        <v>30</v>
      </c>
      <c r="K8" s="144" t="s">
        <v>31</v>
      </c>
    </row>
    <row r="9" spans="1:11" ht="14.25">
      <c r="A9" s="239" t="s">
        <v>223</v>
      </c>
      <c r="B9" s="235">
        <f>B1</f>
        <v>0</v>
      </c>
      <c r="C9" s="145" t="s">
        <v>32</v>
      </c>
      <c r="D9" s="143">
        <v>1</v>
      </c>
      <c r="E9" s="146">
        <f>B5</f>
        <v>38.75</v>
      </c>
      <c r="F9" s="146">
        <f>E9</f>
        <v>38.75</v>
      </c>
      <c r="G9" s="146">
        <v>150</v>
      </c>
      <c r="H9" s="146">
        <f>E9*20</f>
        <v>775</v>
      </c>
      <c r="I9" s="147">
        <v>1156</v>
      </c>
      <c r="J9" s="146">
        <f>I9*1.93</f>
        <v>2231.08</v>
      </c>
      <c r="K9" s="146">
        <f>SUM(F9+G9+H9+J9)</f>
        <v>3194.83</v>
      </c>
    </row>
    <row r="10" spans="1:11" ht="14.25" customHeight="1">
      <c r="A10" s="239"/>
      <c r="B10" s="220"/>
      <c r="C10" s="219"/>
      <c r="D10" s="143"/>
      <c r="E10" s="146"/>
      <c r="F10" s="146"/>
      <c r="G10" s="146"/>
      <c r="H10" s="146"/>
      <c r="I10" s="148"/>
      <c r="J10" s="148"/>
      <c r="K10" s="146">
        <f>SUM(F10+G10+H10+J10)</f>
        <v>0</v>
      </c>
    </row>
    <row r="11" spans="1:11" ht="12.75">
      <c r="A11" s="150"/>
      <c r="B11" s="151"/>
      <c r="C11" s="219"/>
      <c r="D11" s="143"/>
      <c r="E11" s="146"/>
      <c r="F11" s="146"/>
      <c r="G11" s="146"/>
      <c r="H11" s="146"/>
      <c r="I11" s="153"/>
      <c r="J11" s="153"/>
      <c r="K11" s="146"/>
    </row>
    <row r="12" spans="1:11" ht="12.75">
      <c r="A12" s="154"/>
      <c r="B12" s="154"/>
      <c r="C12" s="148"/>
      <c r="D12" s="143"/>
      <c r="E12" s="146"/>
      <c r="F12" s="146"/>
      <c r="G12" s="149"/>
      <c r="H12" s="146"/>
      <c r="I12" s="149"/>
      <c r="J12" s="149"/>
      <c r="K12" s="146"/>
    </row>
    <row r="13" spans="1:11" ht="12.75">
      <c r="A13" s="154"/>
      <c r="B13" s="154"/>
      <c r="C13" s="148"/>
      <c r="D13" s="143"/>
      <c r="E13" s="146"/>
      <c r="F13" s="146"/>
      <c r="G13" s="149"/>
      <c r="H13" s="146"/>
      <c r="I13" s="149"/>
      <c r="J13" s="149"/>
      <c r="K13" s="146"/>
    </row>
    <row r="14" spans="1:11" ht="12.75">
      <c r="A14" s="154"/>
      <c r="B14" s="154"/>
      <c r="C14" s="154"/>
      <c r="D14" s="148"/>
      <c r="E14" s="149"/>
      <c r="F14" s="149"/>
      <c r="G14" s="149"/>
      <c r="H14" s="149"/>
      <c r="I14" s="149"/>
      <c r="J14" s="149"/>
      <c r="K14" s="149"/>
    </row>
    <row r="15" spans="1:11" ht="12.75">
      <c r="A15" s="154"/>
      <c r="B15" s="154"/>
      <c r="C15" s="154"/>
      <c r="D15" s="152"/>
      <c r="E15" s="149"/>
      <c r="F15" s="149"/>
      <c r="G15" s="149"/>
      <c r="H15" s="149"/>
      <c r="I15" s="149"/>
      <c r="J15" s="149"/>
      <c r="K15" s="149"/>
    </row>
    <row r="16" spans="1:13" ht="12.75">
      <c r="A16" s="154"/>
      <c r="B16" s="154"/>
      <c r="C16" s="154"/>
      <c r="D16" s="142"/>
      <c r="E16" s="149"/>
      <c r="F16" s="149"/>
      <c r="G16" s="149"/>
      <c r="H16" s="149"/>
      <c r="I16" s="149"/>
      <c r="J16" s="149"/>
      <c r="K16" s="149"/>
      <c r="M16" s="5"/>
    </row>
    <row r="17" spans="1:11" ht="12.75">
      <c r="A17" s="154"/>
      <c r="B17" s="154"/>
      <c r="C17" s="154"/>
      <c r="D17" s="154"/>
      <c r="E17" s="155"/>
      <c r="F17" s="155"/>
      <c r="G17" s="155"/>
      <c r="H17" s="155"/>
      <c r="I17" s="149"/>
      <c r="J17" s="155"/>
      <c r="K17" s="155"/>
    </row>
    <row r="18" spans="1:11" ht="12.75">
      <c r="A18" s="154"/>
      <c r="B18" s="154"/>
      <c r="C18" s="154"/>
      <c r="D18" s="154"/>
      <c r="E18" s="155"/>
      <c r="F18" s="155"/>
      <c r="G18" s="155"/>
      <c r="H18" s="149"/>
      <c r="I18" s="155"/>
      <c r="J18" s="155"/>
      <c r="K18" s="155"/>
    </row>
    <row r="19" spans="1:11" ht="12.75">
      <c r="A19" s="154"/>
      <c r="B19" s="154"/>
      <c r="C19" s="154"/>
      <c r="D19" s="154"/>
      <c r="E19" s="155"/>
      <c r="F19" s="155"/>
      <c r="G19" s="155"/>
      <c r="H19" s="155"/>
      <c r="I19" s="155"/>
      <c r="J19" s="155"/>
      <c r="K19" s="155"/>
    </row>
    <row r="20" spans="1:11" ht="12.75">
      <c r="A20" s="154"/>
      <c r="B20" s="154"/>
      <c r="C20" s="154"/>
      <c r="D20" s="154"/>
      <c r="E20" s="155"/>
      <c r="F20" s="155"/>
      <c r="G20" s="155"/>
      <c r="H20" s="155"/>
      <c r="I20" s="155"/>
      <c r="J20" s="155"/>
      <c r="K20" s="155"/>
    </row>
    <row r="21" spans="1:11" ht="12.75">
      <c r="A21" s="154"/>
      <c r="B21" s="154"/>
      <c r="C21" s="154"/>
      <c r="D21" s="154"/>
      <c r="E21" s="155"/>
      <c r="F21" s="155"/>
      <c r="G21" s="155"/>
      <c r="H21" s="155"/>
      <c r="I21" s="155"/>
      <c r="J21" s="155"/>
      <c r="K21" s="155"/>
    </row>
    <row r="22" spans="1:11" ht="12.75">
      <c r="A22" s="154"/>
      <c r="B22" s="154"/>
      <c r="C22" s="154"/>
      <c r="D22" s="154"/>
      <c r="E22" s="149"/>
      <c r="F22" s="155"/>
      <c r="G22" s="155"/>
      <c r="H22" s="155"/>
      <c r="I22" s="155"/>
      <c r="J22" s="155"/>
      <c r="K22" s="155"/>
    </row>
    <row r="23" spans="1:11" ht="12.75">
      <c r="A23" s="154"/>
      <c r="B23" s="154"/>
      <c r="C23" s="154"/>
      <c r="D23" s="154"/>
      <c r="E23" s="155"/>
      <c r="F23" s="155"/>
      <c r="G23" s="155"/>
      <c r="H23" s="155"/>
      <c r="I23" s="155"/>
      <c r="J23" s="155"/>
      <c r="K23" s="155"/>
    </row>
    <row r="24" spans="1:11" ht="12.75">
      <c r="A24" s="154"/>
      <c r="B24" s="154"/>
      <c r="C24" s="154"/>
      <c r="D24" s="154"/>
      <c r="E24" s="155"/>
      <c r="F24" s="155"/>
      <c r="G24" s="155"/>
      <c r="H24" s="155"/>
      <c r="I24" s="155"/>
      <c r="J24" s="155"/>
      <c r="K24" s="155"/>
    </row>
    <row r="25" spans="1:11" ht="12.75">
      <c r="A25" s="154"/>
      <c r="B25" s="154"/>
      <c r="C25" s="154"/>
      <c r="D25" s="154"/>
      <c r="E25" s="155"/>
      <c r="F25" s="155"/>
      <c r="G25" s="155"/>
      <c r="H25" s="155"/>
      <c r="I25" s="155"/>
      <c r="J25" s="155"/>
      <c r="K25" s="155"/>
    </row>
    <row r="26" spans="1:11" ht="17.25" customHeight="1">
      <c r="A26" s="256" t="s">
        <v>33</v>
      </c>
      <c r="B26" s="257"/>
      <c r="C26" s="258"/>
      <c r="D26" s="156"/>
      <c r="E26" s="156">
        <f>SUM(E9:E25)</f>
        <v>38.75</v>
      </c>
      <c r="F26" s="156">
        <f>SUM(F9:F25)</f>
        <v>38.75</v>
      </c>
      <c r="G26" s="156">
        <f>SUM(G9:G25)</f>
        <v>150</v>
      </c>
      <c r="H26" s="156">
        <f>SUM(H9:H25)</f>
        <v>775</v>
      </c>
      <c r="I26" s="156"/>
      <c r="J26" s="156">
        <f>SUM(J9:J25)</f>
        <v>2231.08</v>
      </c>
      <c r="K26" s="157">
        <f>ROUND(SUM(K9:K25),2)</f>
        <v>3194.83</v>
      </c>
    </row>
    <row r="27" spans="1:11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2"/>
    </row>
    <row r="28" spans="1:11" ht="12.75">
      <c r="A28" s="259" t="str">
        <f>CONCATENATE(A9,", ",A10,", ","Naklen Atanan"," ",B9," 'ın")</f>
        <v>Çayırlı- İstanbul, , Naklen Atanan 0 'ın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1"/>
    </row>
    <row r="29" spans="1:11" ht="14.25">
      <c r="A29" s="224" t="s">
        <v>200</v>
      </c>
      <c r="B29" s="225">
        <f>K26</f>
        <v>3194.83</v>
      </c>
      <c r="C29" s="226" t="s">
        <v>199</v>
      </c>
      <c r="D29" s="226"/>
      <c r="E29" s="226"/>
      <c r="F29" s="226"/>
      <c r="G29" s="226"/>
      <c r="H29" s="227">
        <f ca="1">TODAY()</f>
        <v>43852</v>
      </c>
      <c r="I29" s="228"/>
      <c r="J29" s="228"/>
      <c r="K29" s="229"/>
    </row>
    <row r="30" spans="1:11" ht="12.75">
      <c r="A30" s="98"/>
      <c r="B30" s="158"/>
      <c r="C30" s="50"/>
      <c r="D30" s="50"/>
      <c r="E30" s="50"/>
      <c r="F30" s="50"/>
      <c r="G30" s="50"/>
      <c r="H30" s="50"/>
      <c r="I30" s="50"/>
      <c r="J30" s="50"/>
      <c r="K30" s="115"/>
    </row>
    <row r="31" spans="1:11" ht="25.5" customHeight="1">
      <c r="A31" s="98"/>
      <c r="B31" s="50"/>
      <c r="C31" s="50"/>
      <c r="D31" s="50"/>
      <c r="E31" s="228"/>
      <c r="F31" s="228" t="s">
        <v>6</v>
      </c>
      <c r="G31" s="228"/>
      <c r="H31" s="228"/>
      <c r="I31" s="228"/>
      <c r="J31" s="248">
        <f>B1</f>
        <v>0</v>
      </c>
      <c r="K31" s="249"/>
    </row>
    <row r="32" spans="1:11" ht="14.25">
      <c r="A32" s="98"/>
      <c r="B32" s="50"/>
      <c r="C32" s="50"/>
      <c r="D32" s="50"/>
      <c r="E32" s="228"/>
      <c r="F32" s="228"/>
      <c r="G32" s="228"/>
      <c r="H32" s="228"/>
      <c r="I32" s="228"/>
      <c r="J32" s="246"/>
      <c r="K32" s="247"/>
    </row>
    <row r="33" spans="1:11" ht="14.25">
      <c r="A33" s="98"/>
      <c r="B33" s="50"/>
      <c r="C33" s="50"/>
      <c r="D33" s="50"/>
      <c r="E33" s="230" t="s">
        <v>34</v>
      </c>
      <c r="F33" s="228" t="str">
        <f>Sabit!B17</f>
        <v>M.Mustafa GÜNEŞ</v>
      </c>
      <c r="G33" s="228"/>
      <c r="H33" s="228"/>
      <c r="I33" s="228"/>
      <c r="J33" s="246"/>
      <c r="K33" s="247"/>
    </row>
    <row r="34" spans="1:11" ht="14.25">
      <c r="A34" s="98"/>
      <c r="B34" s="50"/>
      <c r="C34" s="50"/>
      <c r="D34" s="50"/>
      <c r="E34" s="230" t="s">
        <v>35</v>
      </c>
      <c r="F34" s="228" t="str">
        <f>Sabit!C17</f>
        <v>İlçe Milli Eğitim Müdürü</v>
      </c>
      <c r="G34" s="228"/>
      <c r="H34" s="228"/>
      <c r="I34" s="228"/>
      <c r="J34" s="228"/>
      <c r="K34" s="229"/>
    </row>
    <row r="35" spans="1:11" ht="38.25" customHeight="1">
      <c r="A35" s="116"/>
      <c r="B35" s="117"/>
      <c r="C35" s="117"/>
      <c r="D35" s="117"/>
      <c r="E35" s="231" t="s">
        <v>36</v>
      </c>
      <c r="F35" s="232"/>
      <c r="G35" s="232"/>
      <c r="H35" s="232"/>
      <c r="I35" s="232"/>
      <c r="J35" s="232"/>
      <c r="K35" s="233"/>
    </row>
  </sheetData>
  <sheetProtection formatCells="0" formatColumns="0" formatRows="0" insertColumns="0" insertRows="0" insertHyperlinks="0" deleteColumns="0" deleteRows="0" sort="0" autoFilter="0" pivotTables="0"/>
  <mergeCells count="8">
    <mergeCell ref="J33:K33"/>
    <mergeCell ref="J32:K32"/>
    <mergeCell ref="J31:K31"/>
    <mergeCell ref="J1:K1"/>
    <mergeCell ref="C2:H2"/>
    <mergeCell ref="I7:J7"/>
    <mergeCell ref="A26:C26"/>
    <mergeCell ref="A28:K28"/>
  </mergeCells>
  <printOptions horizontalCentered="1"/>
  <pageMargins left="0.2362204724409449" right="0" top="0.5118110236220472" bottom="0.15748031496062992" header="0.51181102362204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4"/>
  <dimension ref="A1:X60"/>
  <sheetViews>
    <sheetView showGridLines="0" zoomScalePageLayoutView="0" workbookViewId="0" topLeftCell="A1">
      <selection activeCell="U9" sqref="U9"/>
    </sheetView>
  </sheetViews>
  <sheetFormatPr defaultColWidth="9.00390625" defaultRowHeight="12.75"/>
  <cols>
    <col min="1" max="1" width="11.75390625" style="0" customWidth="1"/>
    <col min="2" max="2" width="3.625" style="0" customWidth="1"/>
    <col min="3" max="3" width="3.125" style="0" customWidth="1"/>
    <col min="4" max="5" width="3.375" style="0" customWidth="1"/>
    <col min="6" max="6" width="2.875" style="0" customWidth="1"/>
    <col min="7" max="7" width="3.25390625" style="0" customWidth="1"/>
    <col min="8" max="8" width="3.75390625" style="0" customWidth="1"/>
    <col min="9" max="9" width="3.875" style="0" customWidth="1"/>
    <col min="10" max="10" width="3.25390625" style="0" customWidth="1"/>
    <col min="11" max="12" width="0" style="0" hidden="1" customWidth="1"/>
    <col min="13" max="13" width="4.75390625" style="0" customWidth="1"/>
    <col min="14" max="14" width="3.75390625" style="0" customWidth="1"/>
    <col min="15" max="15" width="3.625" style="0" customWidth="1"/>
    <col min="16" max="17" width="3.375" style="0" customWidth="1"/>
    <col min="18" max="18" width="7.75390625" style="0" customWidth="1"/>
    <col min="19" max="19" width="4.25390625" style="0" customWidth="1"/>
    <col min="20" max="20" width="13.875" style="0" customWidth="1"/>
    <col min="21" max="21" width="23.625" style="0" customWidth="1"/>
  </cols>
  <sheetData>
    <row r="1" spans="1:20" ht="18" customHeight="1">
      <c r="A1" s="6"/>
      <c r="B1" s="6"/>
      <c r="C1" s="6"/>
      <c r="D1" s="6"/>
      <c r="E1" s="6"/>
      <c r="F1" s="339" t="s">
        <v>38</v>
      </c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</row>
    <row r="2" spans="1:21" ht="15" customHeight="1">
      <c r="A2" s="7" t="s">
        <v>39</v>
      </c>
      <c r="B2" s="344">
        <v>24101</v>
      </c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8"/>
      <c r="N2" s="9"/>
      <c r="O2" s="10"/>
      <c r="P2" s="10"/>
      <c r="Q2" s="10"/>
      <c r="R2" s="10"/>
      <c r="S2" s="10"/>
      <c r="T2" s="10"/>
      <c r="U2" s="10"/>
    </row>
    <row r="3" spans="1:21" ht="15" customHeight="1">
      <c r="A3" s="11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9"/>
      <c r="M3" s="8"/>
      <c r="N3" s="9"/>
      <c r="O3" s="10"/>
      <c r="P3" s="10"/>
      <c r="Q3" s="10"/>
      <c r="R3" s="10"/>
      <c r="S3" s="10"/>
      <c r="T3" s="6"/>
      <c r="U3" s="12"/>
    </row>
    <row r="4" spans="1:21" ht="15" customHeight="1">
      <c r="A4" s="7" t="s">
        <v>39</v>
      </c>
      <c r="B4" s="315" t="s">
        <v>40</v>
      </c>
      <c r="C4" s="316"/>
      <c r="D4" s="316"/>
      <c r="E4" s="316"/>
      <c r="F4" s="316"/>
      <c r="G4" s="316"/>
      <c r="H4" s="316"/>
      <c r="I4" s="316"/>
      <c r="J4" s="316"/>
      <c r="K4" s="316"/>
      <c r="L4" s="317"/>
      <c r="M4" s="13"/>
      <c r="N4" s="14"/>
      <c r="O4" s="6"/>
      <c r="P4" s="15"/>
      <c r="Q4" s="6"/>
      <c r="R4" s="16"/>
      <c r="S4" s="16"/>
      <c r="T4" s="6"/>
      <c r="U4" s="12"/>
    </row>
    <row r="5" spans="1:21" ht="15.75" customHeight="1">
      <c r="A5" s="17" t="s">
        <v>41</v>
      </c>
      <c r="B5" s="318"/>
      <c r="C5" s="319"/>
      <c r="D5" s="319"/>
      <c r="E5" s="319"/>
      <c r="F5" s="319"/>
      <c r="G5" s="319"/>
      <c r="H5" s="319"/>
      <c r="I5" s="319"/>
      <c r="J5" s="319"/>
      <c r="K5" s="319"/>
      <c r="L5" s="320"/>
      <c r="M5" s="13"/>
      <c r="N5" s="18"/>
      <c r="O5" s="19" t="s">
        <v>3</v>
      </c>
      <c r="P5" s="20"/>
      <c r="Q5" s="21"/>
      <c r="R5" s="22">
        <v>2012</v>
      </c>
      <c r="S5" s="324" t="s">
        <v>42</v>
      </c>
      <c r="T5" s="210" t="s">
        <v>7</v>
      </c>
      <c r="U5" s="212">
        <f>'Sür.Gör.Yol.'!B1</f>
        <v>0</v>
      </c>
    </row>
    <row r="6" spans="1:21" ht="17.25" customHeight="1">
      <c r="A6" s="7" t="s">
        <v>43</v>
      </c>
      <c r="B6" s="327">
        <v>285</v>
      </c>
      <c r="C6" s="328"/>
      <c r="D6" s="328"/>
      <c r="E6" s="328"/>
      <c r="F6" s="329"/>
      <c r="G6" s="330" t="s">
        <v>44</v>
      </c>
      <c r="H6" s="331"/>
      <c r="I6" s="331"/>
      <c r="J6" s="331"/>
      <c r="K6" s="331"/>
      <c r="L6" s="331"/>
      <c r="M6" s="331"/>
      <c r="N6" s="331"/>
      <c r="O6" s="332"/>
      <c r="P6" s="24" t="s">
        <v>45</v>
      </c>
      <c r="Q6" s="24"/>
      <c r="R6" s="25"/>
      <c r="S6" s="325"/>
      <c r="T6" s="211" t="s">
        <v>46</v>
      </c>
      <c r="U6" s="213">
        <f>personelnakil!E5</f>
        <v>0</v>
      </c>
    </row>
    <row r="7" spans="1:24" ht="15.75" customHeight="1">
      <c r="A7" s="11" t="s">
        <v>47</v>
      </c>
      <c r="B7" s="27">
        <v>1</v>
      </c>
      <c r="C7" s="27">
        <v>2</v>
      </c>
      <c r="D7" s="27">
        <v>3</v>
      </c>
      <c r="E7" s="28">
        <v>4</v>
      </c>
      <c r="F7" s="29">
        <v>5</v>
      </c>
      <c r="G7" s="333"/>
      <c r="H7" s="334"/>
      <c r="I7" s="334"/>
      <c r="J7" s="334"/>
      <c r="K7" s="334"/>
      <c r="L7" s="334"/>
      <c r="M7" s="334"/>
      <c r="N7" s="334"/>
      <c r="O7" s="335"/>
      <c r="P7" s="30" t="s">
        <v>48</v>
      </c>
      <c r="Q7" s="31"/>
      <c r="R7" s="32"/>
      <c r="S7" s="325"/>
      <c r="T7" s="210" t="s">
        <v>49</v>
      </c>
      <c r="U7" s="213" t="s">
        <v>111</v>
      </c>
      <c r="W7" s="33"/>
      <c r="X7" s="33"/>
    </row>
    <row r="8" spans="1:21" ht="15" customHeight="1">
      <c r="A8" s="26" t="s">
        <v>50</v>
      </c>
      <c r="B8" s="336" t="s">
        <v>201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8"/>
      <c r="S8" s="325"/>
      <c r="T8" s="210" t="s">
        <v>51</v>
      </c>
      <c r="U8" s="215" t="s">
        <v>215</v>
      </c>
    </row>
    <row r="9" spans="1:21" ht="15" customHeight="1">
      <c r="A9" s="23" t="s">
        <v>52</v>
      </c>
      <c r="B9" s="336" t="s">
        <v>214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8"/>
      <c r="S9" s="326"/>
      <c r="T9" s="211" t="s">
        <v>53</v>
      </c>
      <c r="U9" s="214" t="s">
        <v>198</v>
      </c>
    </row>
    <row r="10" spans="1:21" ht="14.25" customHeight="1">
      <c r="A10" s="34"/>
      <c r="B10" s="35"/>
      <c r="C10" s="35"/>
      <c r="D10" s="35"/>
      <c r="E10" s="35"/>
      <c r="F10" s="35"/>
      <c r="G10" s="35"/>
      <c r="H10" s="35"/>
      <c r="I10" s="35" t="s">
        <v>37</v>
      </c>
      <c r="J10" s="35"/>
      <c r="K10" s="35"/>
      <c r="L10" s="36"/>
      <c r="M10" s="36"/>
      <c r="N10" s="36"/>
      <c r="O10" s="35"/>
      <c r="P10" s="35"/>
      <c r="Q10" s="35"/>
      <c r="R10" s="37"/>
      <c r="S10" s="37"/>
      <c r="T10" s="37"/>
      <c r="U10" s="38"/>
    </row>
    <row r="11" spans="1:21" ht="14.25" customHeight="1">
      <c r="A11" s="278" t="s">
        <v>54</v>
      </c>
      <c r="B11" s="280" t="s">
        <v>55</v>
      </c>
      <c r="C11" s="281"/>
      <c r="D11" s="281"/>
      <c r="E11" s="281"/>
      <c r="F11" s="282"/>
      <c r="G11" s="280" t="s">
        <v>56</v>
      </c>
      <c r="H11" s="281"/>
      <c r="I11" s="281"/>
      <c r="J11" s="282"/>
      <c r="K11" s="176" t="s">
        <v>57</v>
      </c>
      <c r="L11" s="177" t="s">
        <v>58</v>
      </c>
      <c r="M11" s="178" t="s">
        <v>59</v>
      </c>
      <c r="N11" s="286" t="s">
        <v>60</v>
      </c>
      <c r="O11" s="287"/>
      <c r="P11" s="287"/>
      <c r="Q11" s="288"/>
      <c r="R11" s="321" t="s">
        <v>61</v>
      </c>
      <c r="S11" s="322"/>
      <c r="T11" s="323"/>
      <c r="U11" s="262" t="s">
        <v>64</v>
      </c>
    </row>
    <row r="12" spans="1:21" ht="14.25" customHeight="1">
      <c r="A12" s="279"/>
      <c r="B12" s="283"/>
      <c r="C12" s="284"/>
      <c r="D12" s="284"/>
      <c r="E12" s="284"/>
      <c r="F12" s="285"/>
      <c r="G12" s="283"/>
      <c r="H12" s="284"/>
      <c r="I12" s="284"/>
      <c r="J12" s="285"/>
      <c r="K12" s="179" t="s">
        <v>47</v>
      </c>
      <c r="L12" s="180" t="s">
        <v>47</v>
      </c>
      <c r="M12" s="181" t="s">
        <v>47</v>
      </c>
      <c r="N12" s="289"/>
      <c r="O12" s="290"/>
      <c r="P12" s="290"/>
      <c r="Q12" s="291"/>
      <c r="R12" s="340" t="s">
        <v>62</v>
      </c>
      <c r="S12" s="341"/>
      <c r="T12" s="39" t="s">
        <v>63</v>
      </c>
      <c r="U12" s="263"/>
    </row>
    <row r="13" spans="1:21" ht="14.25" customHeight="1">
      <c r="A13" s="40"/>
      <c r="B13" s="41" t="s">
        <v>65</v>
      </c>
      <c r="C13" s="41" t="s">
        <v>66</v>
      </c>
      <c r="D13" s="41" t="s">
        <v>67</v>
      </c>
      <c r="E13" s="41" t="s">
        <v>68</v>
      </c>
      <c r="F13" s="41" t="s">
        <v>69</v>
      </c>
      <c r="G13" s="41" t="s">
        <v>65</v>
      </c>
      <c r="H13" s="41" t="s">
        <v>66</v>
      </c>
      <c r="I13" s="41" t="s">
        <v>67</v>
      </c>
      <c r="J13" s="41" t="s">
        <v>68</v>
      </c>
      <c r="K13" s="41" t="s">
        <v>65</v>
      </c>
      <c r="L13" s="41" t="s">
        <v>65</v>
      </c>
      <c r="M13" s="42" t="s">
        <v>65</v>
      </c>
      <c r="N13" s="42" t="s">
        <v>65</v>
      </c>
      <c r="O13" s="41" t="s">
        <v>66</v>
      </c>
      <c r="P13" s="41" t="s">
        <v>67</v>
      </c>
      <c r="Q13" s="43" t="s">
        <v>68</v>
      </c>
      <c r="R13" s="342" t="s">
        <v>202</v>
      </c>
      <c r="S13" s="343"/>
      <c r="T13" s="114" t="s">
        <v>202</v>
      </c>
      <c r="U13" s="26"/>
    </row>
    <row r="14" spans="1:21" ht="14.25" customHeight="1">
      <c r="A14" s="40" t="s">
        <v>70</v>
      </c>
      <c r="B14" s="40" t="s">
        <v>71</v>
      </c>
      <c r="C14" s="40" t="s">
        <v>65</v>
      </c>
      <c r="D14" s="40" t="s">
        <v>72</v>
      </c>
      <c r="E14" s="40" t="s">
        <v>73</v>
      </c>
      <c r="F14" s="40"/>
      <c r="G14" s="40" t="s">
        <v>196</v>
      </c>
      <c r="H14" s="40" t="s">
        <v>65</v>
      </c>
      <c r="I14" s="40" t="s">
        <v>66</v>
      </c>
      <c r="J14" s="40" t="s">
        <v>81</v>
      </c>
      <c r="K14" s="40" t="s">
        <v>65</v>
      </c>
      <c r="L14" s="40" t="s">
        <v>67</v>
      </c>
      <c r="M14" s="40" t="s">
        <v>65</v>
      </c>
      <c r="N14" s="40" t="s">
        <v>67</v>
      </c>
      <c r="O14" s="40" t="s">
        <v>67</v>
      </c>
      <c r="P14" s="40" t="s">
        <v>66</v>
      </c>
      <c r="Q14" s="40" t="s">
        <v>65</v>
      </c>
      <c r="R14" s="272">
        <f>'Sür.Gör.Yol.'!K26</f>
        <v>3194.83</v>
      </c>
      <c r="S14" s="272"/>
      <c r="T14" s="47"/>
      <c r="U14" s="26" t="s">
        <v>74</v>
      </c>
    </row>
    <row r="15" spans="1:21" ht="14.25" customHeight="1">
      <c r="A15" s="40" t="s">
        <v>75</v>
      </c>
      <c r="B15" s="40" t="s">
        <v>71</v>
      </c>
      <c r="C15" s="40" t="s">
        <v>65</v>
      </c>
      <c r="D15" s="40" t="s">
        <v>72</v>
      </c>
      <c r="E15" s="40" t="s">
        <v>73</v>
      </c>
      <c r="F15" s="40" t="s">
        <v>37</v>
      </c>
      <c r="G15" s="40" t="s">
        <v>196</v>
      </c>
      <c r="H15" s="40" t="s">
        <v>65</v>
      </c>
      <c r="I15" s="40" t="s">
        <v>66</v>
      </c>
      <c r="J15" s="40" t="s">
        <v>81</v>
      </c>
      <c r="K15" s="40"/>
      <c r="L15" s="40" t="s">
        <v>76</v>
      </c>
      <c r="M15" s="40" t="s">
        <v>65</v>
      </c>
      <c r="N15" s="43" t="s">
        <v>76</v>
      </c>
      <c r="O15" s="40" t="s">
        <v>69</v>
      </c>
      <c r="P15" s="40" t="s">
        <v>65</v>
      </c>
      <c r="Q15" s="40" t="s">
        <v>65</v>
      </c>
      <c r="R15" s="270"/>
      <c r="S15" s="271"/>
      <c r="T15" s="47">
        <f>SUM(R14*6.6/1000)</f>
        <v>21.085877999999997</v>
      </c>
      <c r="U15" s="26" t="s">
        <v>77</v>
      </c>
    </row>
    <row r="16" spans="1:21" ht="14.25" customHeight="1">
      <c r="A16" s="40" t="s">
        <v>78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70"/>
      <c r="S16" s="271"/>
      <c r="T16" s="47">
        <f>SUM(R14-T15)</f>
        <v>3173.744122</v>
      </c>
      <c r="U16" s="26" t="s">
        <v>79</v>
      </c>
    </row>
    <row r="17" spans="1:21" ht="14.25" customHeight="1">
      <c r="A17" s="40" t="s">
        <v>80</v>
      </c>
      <c r="B17" s="40" t="s">
        <v>71</v>
      </c>
      <c r="C17" s="40" t="s">
        <v>65</v>
      </c>
      <c r="D17" s="40" t="s">
        <v>72</v>
      </c>
      <c r="E17" s="40" t="s">
        <v>73</v>
      </c>
      <c r="F17" s="40"/>
      <c r="G17" s="40" t="s">
        <v>196</v>
      </c>
      <c r="H17" s="40" t="s">
        <v>65</v>
      </c>
      <c r="I17" s="40" t="s">
        <v>66</v>
      </c>
      <c r="J17" s="40" t="s">
        <v>81</v>
      </c>
      <c r="K17" s="40" t="s">
        <v>65</v>
      </c>
      <c r="L17" s="40" t="s">
        <v>67</v>
      </c>
      <c r="M17" s="40"/>
      <c r="N17" s="40" t="s">
        <v>67</v>
      </c>
      <c r="O17" s="40" t="s">
        <v>67</v>
      </c>
      <c r="P17" s="40" t="s">
        <v>66</v>
      </c>
      <c r="Q17" s="40" t="s">
        <v>65</v>
      </c>
      <c r="R17" s="272">
        <f>R14</f>
        <v>3194.83</v>
      </c>
      <c r="S17" s="272"/>
      <c r="T17" s="47"/>
      <c r="U17" s="26" t="s">
        <v>74</v>
      </c>
    </row>
    <row r="18" spans="1:21" ht="14.25" customHeight="1">
      <c r="A18" s="40" t="s">
        <v>80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 t="s">
        <v>81</v>
      </c>
      <c r="M18" s="40"/>
      <c r="N18" s="43" t="s">
        <v>81</v>
      </c>
      <c r="O18" s="40" t="s">
        <v>81</v>
      </c>
      <c r="P18" s="40" t="s">
        <v>81</v>
      </c>
      <c r="Q18" s="40" t="s">
        <v>81</v>
      </c>
      <c r="R18" s="270"/>
      <c r="S18" s="271"/>
      <c r="T18" s="47">
        <f>R14</f>
        <v>3194.83</v>
      </c>
      <c r="U18" s="26" t="s">
        <v>82</v>
      </c>
    </row>
    <row r="19" spans="1:21" ht="14.25" customHeight="1">
      <c r="A19" s="40" t="s">
        <v>83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 t="s">
        <v>81</v>
      </c>
      <c r="M19" s="40"/>
      <c r="N19" s="40" t="s">
        <v>81</v>
      </c>
      <c r="O19" s="40" t="s">
        <v>81</v>
      </c>
      <c r="P19" s="40" t="s">
        <v>81</v>
      </c>
      <c r="Q19" s="40" t="s">
        <v>81</v>
      </c>
      <c r="R19" s="272">
        <f>T15</f>
        <v>21.085877999999997</v>
      </c>
      <c r="S19" s="272"/>
      <c r="T19" s="47"/>
      <c r="U19" s="26" t="s">
        <v>84</v>
      </c>
    </row>
    <row r="20" spans="1:21" ht="14.25" customHeight="1">
      <c r="A20" s="40" t="s">
        <v>85</v>
      </c>
      <c r="B20" s="40" t="s">
        <v>71</v>
      </c>
      <c r="C20" s="40" t="s">
        <v>65</v>
      </c>
      <c r="D20" s="40" t="s">
        <v>72</v>
      </c>
      <c r="E20" s="40" t="s">
        <v>73</v>
      </c>
      <c r="F20" s="40"/>
      <c r="G20" s="40" t="s">
        <v>196</v>
      </c>
      <c r="H20" s="40" t="s">
        <v>65</v>
      </c>
      <c r="I20" s="40" t="s">
        <v>66</v>
      </c>
      <c r="J20" s="40" t="s">
        <v>81</v>
      </c>
      <c r="K20" s="40"/>
      <c r="L20" s="40" t="s">
        <v>76</v>
      </c>
      <c r="M20" s="40"/>
      <c r="N20" s="43" t="s">
        <v>76</v>
      </c>
      <c r="O20" s="40" t="s">
        <v>86</v>
      </c>
      <c r="P20" s="40" t="s">
        <v>76</v>
      </c>
      <c r="Q20" s="40" t="s">
        <v>76</v>
      </c>
      <c r="R20" s="270"/>
      <c r="S20" s="271"/>
      <c r="T20" s="47">
        <f>R19</f>
        <v>21.085877999999997</v>
      </c>
      <c r="U20" s="26" t="s">
        <v>77</v>
      </c>
    </row>
    <row r="21" spans="1:21" ht="14.25" customHeight="1">
      <c r="A21" s="168" t="s">
        <v>37</v>
      </c>
      <c r="B21" s="168"/>
      <c r="C21" s="168"/>
      <c r="D21" s="168"/>
      <c r="E21" s="168"/>
      <c r="F21" s="168"/>
      <c r="G21" s="168"/>
      <c r="H21" s="168" t="s">
        <v>37</v>
      </c>
      <c r="I21" s="168"/>
      <c r="J21" s="168"/>
      <c r="K21" s="168"/>
      <c r="L21" s="168"/>
      <c r="M21" s="168"/>
      <c r="N21" s="168"/>
      <c r="O21" s="168"/>
      <c r="P21" s="168"/>
      <c r="Q21" s="168"/>
      <c r="R21" s="272"/>
      <c r="S21" s="272"/>
      <c r="T21" s="167"/>
      <c r="U21" s="26"/>
    </row>
    <row r="22" spans="1:21" ht="14.25" customHeight="1">
      <c r="A22" s="168"/>
      <c r="B22" s="168"/>
      <c r="C22" s="168"/>
      <c r="D22" s="168"/>
      <c r="E22" s="168"/>
      <c r="F22" s="168"/>
      <c r="G22" s="168"/>
      <c r="H22" s="168" t="s">
        <v>37</v>
      </c>
      <c r="I22" s="168"/>
      <c r="J22" s="168"/>
      <c r="K22" s="168"/>
      <c r="L22" s="168"/>
      <c r="M22" s="168"/>
      <c r="N22" s="168"/>
      <c r="O22" s="168"/>
      <c r="P22" s="168"/>
      <c r="Q22" s="168"/>
      <c r="R22" s="270"/>
      <c r="S22" s="271"/>
      <c r="T22" s="167"/>
      <c r="U22" s="26"/>
    </row>
    <row r="23" spans="1:21" ht="14.2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270"/>
      <c r="S23" s="271"/>
      <c r="T23" s="167"/>
      <c r="U23" s="26"/>
    </row>
    <row r="24" spans="1:21" ht="14.2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270"/>
      <c r="S24" s="271"/>
      <c r="T24" s="167"/>
      <c r="U24" s="26"/>
    </row>
    <row r="25" spans="1:21" ht="15" customHeight="1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270"/>
      <c r="S25" s="271"/>
      <c r="T25" s="167"/>
      <c r="U25" s="26"/>
    </row>
    <row r="26" spans="1:21" ht="1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270"/>
      <c r="S26" s="271"/>
      <c r="T26" s="167"/>
      <c r="U26" s="26"/>
    </row>
    <row r="27" spans="1:21" ht="1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270"/>
      <c r="S27" s="271"/>
      <c r="T27" s="47"/>
      <c r="U27" s="26"/>
    </row>
    <row r="28" spans="1:21" ht="15" customHeight="1">
      <c r="A28" s="40"/>
      <c r="B28" s="45"/>
      <c r="C28" s="45"/>
      <c r="D28" s="45"/>
      <c r="E28" s="45"/>
      <c r="F28" s="45"/>
      <c r="G28" s="45"/>
      <c r="H28" s="45"/>
      <c r="I28" s="45"/>
      <c r="J28" s="46" t="s">
        <v>87</v>
      </c>
      <c r="K28" s="45"/>
      <c r="L28" s="45"/>
      <c r="M28" s="45"/>
      <c r="N28" s="45"/>
      <c r="O28" s="45"/>
      <c r="P28" s="45"/>
      <c r="Q28" s="45"/>
      <c r="R28" s="270">
        <f>SUM(R14:R27)</f>
        <v>6410.745878</v>
      </c>
      <c r="S28" s="271"/>
      <c r="T28" s="47">
        <f>SUM(T15:T27)</f>
        <v>6410.745878</v>
      </c>
      <c r="U28" s="26"/>
    </row>
    <row r="29" spans="1:21" ht="15" customHeight="1">
      <c r="A29" s="48"/>
      <c r="B29" s="6"/>
      <c r="C29" s="6"/>
      <c r="D29" s="6"/>
      <c r="E29" s="6"/>
      <c r="F29" s="6"/>
      <c r="G29" s="49"/>
      <c r="H29" s="49"/>
      <c r="I29" s="49"/>
      <c r="J29" s="49"/>
      <c r="K29" s="50"/>
      <c r="L29" s="6"/>
      <c r="M29" s="6"/>
      <c r="N29" s="6"/>
      <c r="O29" s="6"/>
      <c r="P29" s="6"/>
      <c r="Q29" s="6"/>
      <c r="R29" s="6"/>
      <c r="S29" s="6"/>
      <c r="T29" s="6"/>
      <c r="U29" s="51"/>
    </row>
    <row r="30" spans="1:21" ht="15" customHeight="1">
      <c r="A30" s="48" t="s">
        <v>88</v>
      </c>
      <c r="B30" s="6"/>
      <c r="C30" s="273" t="s">
        <v>212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5"/>
      <c r="P30" s="49"/>
      <c r="Q30" s="49"/>
      <c r="R30" s="49" t="s">
        <v>89</v>
      </c>
      <c r="S30" s="49"/>
      <c r="T30" s="49"/>
      <c r="U30" s="52"/>
    </row>
    <row r="31" spans="1:21" ht="13.5" customHeight="1">
      <c r="A31" s="53"/>
      <c r="B31" s="10"/>
      <c r="C31" s="10"/>
      <c r="D31" s="10"/>
      <c r="E31" s="10"/>
      <c r="F31" s="10"/>
      <c r="G31" s="54"/>
      <c r="H31" s="54"/>
      <c r="I31" s="54"/>
      <c r="J31" s="54"/>
      <c r="K31" s="49"/>
      <c r="L31" s="49"/>
      <c r="M31" s="49"/>
      <c r="N31" s="49"/>
      <c r="O31" s="49"/>
      <c r="P31" s="49"/>
      <c r="Q31" s="49"/>
      <c r="R31" s="49"/>
      <c r="S31" s="49"/>
      <c r="T31" s="55"/>
      <c r="U31" s="56"/>
    </row>
    <row r="32" spans="1:21" ht="13.5" customHeight="1">
      <c r="A32" s="182" t="s">
        <v>205</v>
      </c>
      <c r="B32" s="264" t="s">
        <v>90</v>
      </c>
      <c r="C32" s="265"/>
      <c r="D32" s="265"/>
      <c r="E32" s="266"/>
      <c r="F32" s="264" t="s">
        <v>91</v>
      </c>
      <c r="G32" s="265"/>
      <c r="H32" s="265"/>
      <c r="I32" s="266"/>
      <c r="J32" s="267" t="s">
        <v>92</v>
      </c>
      <c r="K32" s="268"/>
      <c r="L32" s="268"/>
      <c r="M32" s="268"/>
      <c r="N32" s="268"/>
      <c r="O32" s="269"/>
      <c r="P32" s="299" t="s">
        <v>207</v>
      </c>
      <c r="Q32" s="300"/>
      <c r="R32" s="301"/>
      <c r="S32" s="6"/>
      <c r="T32" s="6"/>
      <c r="U32" s="56"/>
    </row>
    <row r="33" spans="1:21" ht="12.75" customHeight="1">
      <c r="A33" s="61" t="s">
        <v>93</v>
      </c>
      <c r="B33" s="296" t="s">
        <v>206</v>
      </c>
      <c r="C33" s="297"/>
      <c r="D33" s="297"/>
      <c r="E33" s="298"/>
      <c r="F33" s="62"/>
      <c r="G33" s="63"/>
      <c r="H33" s="63"/>
      <c r="I33" s="64"/>
      <c r="J33" s="65"/>
      <c r="K33" s="66"/>
      <c r="L33" s="66"/>
      <c r="M33" s="66"/>
      <c r="N33" s="66"/>
      <c r="O33" s="67"/>
      <c r="P33" s="68" t="s">
        <v>94</v>
      </c>
      <c r="Q33" s="66"/>
      <c r="R33" s="67"/>
      <c r="S33" s="6"/>
      <c r="T33" s="6"/>
      <c r="U33" s="69">
        <f ca="1">TODAY()</f>
        <v>43852</v>
      </c>
    </row>
    <row r="34" spans="1:21" ht="15" customHeight="1">
      <c r="A34" s="70"/>
      <c r="B34" s="159"/>
      <c r="C34" s="160" t="s">
        <v>202</v>
      </c>
      <c r="D34" s="160"/>
      <c r="E34" s="161"/>
      <c r="F34" s="159"/>
      <c r="G34" s="162" t="s">
        <v>202</v>
      </c>
      <c r="H34" s="162"/>
      <c r="I34" s="73"/>
      <c r="J34" s="292" t="s">
        <v>202</v>
      </c>
      <c r="K34" s="293"/>
      <c r="L34" s="293"/>
      <c r="M34" s="293"/>
      <c r="N34" s="293"/>
      <c r="O34" s="294"/>
      <c r="P34" s="34"/>
      <c r="Q34" s="24"/>
      <c r="R34" s="21"/>
      <c r="S34" s="6"/>
      <c r="T34" s="295" t="s">
        <v>95</v>
      </c>
      <c r="U34" s="303"/>
    </row>
    <row r="35" spans="1:21" ht="13.5" customHeight="1">
      <c r="A35" s="169"/>
      <c r="B35" s="170"/>
      <c r="C35" s="171"/>
      <c r="D35" s="171"/>
      <c r="E35" s="172"/>
      <c r="F35" s="170"/>
      <c r="G35" s="173"/>
      <c r="H35" s="173"/>
      <c r="I35" s="174"/>
      <c r="J35" s="175"/>
      <c r="K35" s="12"/>
      <c r="L35" s="12"/>
      <c r="M35" s="12"/>
      <c r="N35" s="12"/>
      <c r="O35" s="164"/>
      <c r="P35" s="80"/>
      <c r="Q35" s="6"/>
      <c r="R35" s="52"/>
      <c r="S35" s="6"/>
      <c r="T35" s="12"/>
      <c r="U35" s="164"/>
    </row>
    <row r="36" spans="1:21" ht="15" customHeight="1">
      <c r="A36" s="44"/>
      <c r="B36" s="309">
        <f>SUM(R14)</f>
        <v>3194.83</v>
      </c>
      <c r="C36" s="310"/>
      <c r="D36" s="310"/>
      <c r="E36" s="311"/>
      <c r="F36" s="309">
        <f>SUM(B36*6.6/1000)</f>
        <v>21.085877999999997</v>
      </c>
      <c r="G36" s="310"/>
      <c r="H36" s="310"/>
      <c r="I36" s="311"/>
      <c r="J36" s="309">
        <f>SUM(R14-T15)</f>
        <v>3173.744122</v>
      </c>
      <c r="K36" s="310"/>
      <c r="L36" s="310"/>
      <c r="M36" s="310"/>
      <c r="N36" s="310"/>
      <c r="O36" s="311"/>
      <c r="P36" s="53"/>
      <c r="Q36" s="10"/>
      <c r="R36" s="74"/>
      <c r="S36" s="10"/>
      <c r="T36" s="313" t="str">
        <f>Sabit!B18</f>
        <v>Kürşat Cengiz KILIÇ</v>
      </c>
      <c r="U36" s="314"/>
    </row>
    <row r="37" spans="1:21" ht="15" customHeight="1">
      <c r="A37" s="17"/>
      <c r="B37" s="68"/>
      <c r="C37" s="66"/>
      <c r="D37" s="66"/>
      <c r="E37" s="67"/>
      <c r="F37" s="68"/>
      <c r="G37" s="75"/>
      <c r="H37" s="75"/>
      <c r="I37" s="76"/>
      <c r="J37" s="77"/>
      <c r="K37" s="66"/>
      <c r="L37" s="66"/>
      <c r="M37" s="66"/>
      <c r="N37" s="66"/>
      <c r="O37" s="67"/>
      <c r="P37" s="68"/>
      <c r="Q37" s="66"/>
      <c r="R37" s="78"/>
      <c r="S37" s="79"/>
      <c r="T37" s="313" t="str">
        <f>Sabit!C18</f>
        <v>Şef</v>
      </c>
      <c r="U37" s="314"/>
    </row>
    <row r="38" spans="1:21" ht="15" customHeight="1">
      <c r="A38" s="60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59"/>
      <c r="S38" s="6"/>
      <c r="T38" s="6"/>
      <c r="U38" s="52"/>
    </row>
    <row r="39" spans="1:21" ht="14.25" customHeight="1">
      <c r="A39" s="80"/>
      <c r="B39" s="6"/>
      <c r="C39" s="6"/>
      <c r="D39" s="6"/>
      <c r="E39" s="6"/>
      <c r="F39" s="6"/>
      <c r="G39" s="6" t="s">
        <v>97</v>
      </c>
      <c r="H39" s="6"/>
      <c r="I39" s="6"/>
      <c r="J39" s="6"/>
      <c r="K39" s="6"/>
      <c r="L39" s="10"/>
      <c r="M39" s="10"/>
      <c r="N39" s="10"/>
      <c r="O39" s="10"/>
      <c r="P39" s="10"/>
      <c r="Q39" s="10"/>
      <c r="R39" s="74"/>
      <c r="S39" s="10"/>
      <c r="T39" s="10"/>
      <c r="U39" s="74"/>
    </row>
    <row r="40" spans="1:21" ht="16.5" customHeight="1">
      <c r="A40" s="57"/>
      <c r="B40" s="58" t="s">
        <v>96</v>
      </c>
      <c r="C40" s="58"/>
      <c r="D40" s="58"/>
      <c r="E40" s="38"/>
      <c r="F40" s="355" t="s">
        <v>98</v>
      </c>
      <c r="G40" s="356"/>
      <c r="H40" s="356"/>
      <c r="I40" s="356"/>
      <c r="J40" s="357"/>
      <c r="K40" s="32"/>
      <c r="L40" s="81" t="s">
        <v>99</v>
      </c>
      <c r="M40" s="81"/>
      <c r="N40" s="81"/>
      <c r="O40" s="81"/>
      <c r="P40" s="81"/>
      <c r="Q40" s="82"/>
      <c r="R40" s="32"/>
      <c r="S40" s="81"/>
      <c r="T40" s="24" t="s">
        <v>100</v>
      </c>
      <c r="U40" s="21"/>
    </row>
    <row r="41" spans="1:21" ht="16.5" customHeight="1">
      <c r="A41" s="60"/>
      <c r="B41" s="19"/>
      <c r="C41" s="19"/>
      <c r="D41" s="19"/>
      <c r="E41" s="59"/>
      <c r="F41" s="19"/>
      <c r="G41" s="19"/>
      <c r="H41" s="19"/>
      <c r="I41" s="19"/>
      <c r="J41" s="59"/>
      <c r="K41" s="60"/>
      <c r="L41" s="19"/>
      <c r="M41" s="60"/>
      <c r="N41" s="19"/>
      <c r="O41" s="19"/>
      <c r="P41" s="19"/>
      <c r="Q41" s="59"/>
      <c r="R41" s="6" t="s">
        <v>103</v>
      </c>
      <c r="S41" s="6"/>
      <c r="T41" s="6"/>
      <c r="U41" s="56"/>
    </row>
    <row r="42" spans="1:21" ht="16.5" customHeight="1">
      <c r="A42" s="80"/>
      <c r="B42" s="6"/>
      <c r="C42" s="6"/>
      <c r="D42" s="6"/>
      <c r="E42" s="52"/>
      <c r="F42" s="6"/>
      <c r="G42" s="6"/>
      <c r="H42" s="6"/>
      <c r="I42" s="6"/>
      <c r="J42" s="52"/>
      <c r="K42" s="80"/>
      <c r="L42" s="6"/>
      <c r="M42" s="80"/>
      <c r="N42" s="6"/>
      <c r="O42" s="6"/>
      <c r="P42" s="6"/>
      <c r="Q42" s="52"/>
      <c r="R42" s="6" t="s">
        <v>101</v>
      </c>
      <c r="S42" s="6"/>
      <c r="T42" s="6"/>
      <c r="U42" s="56"/>
    </row>
    <row r="43" spans="1:21" ht="16.5" customHeight="1">
      <c r="A43" s="80"/>
      <c r="B43" s="6"/>
      <c r="C43" s="6"/>
      <c r="D43" s="6"/>
      <c r="E43" s="52"/>
      <c r="F43" s="6"/>
      <c r="G43" s="6"/>
      <c r="H43" s="6"/>
      <c r="I43" s="6"/>
      <c r="J43" s="52"/>
      <c r="K43" s="80"/>
      <c r="L43" s="6"/>
      <c r="M43" s="80"/>
      <c r="N43" s="6"/>
      <c r="O43" s="6"/>
      <c r="P43" s="6"/>
      <c r="Q43" s="52"/>
      <c r="R43" s="6" t="s">
        <v>102</v>
      </c>
      <c r="S43" s="6"/>
      <c r="T43" s="6"/>
      <c r="U43" s="52" t="s">
        <v>37</v>
      </c>
    </row>
    <row r="44" spans="1:21" ht="16.5" customHeight="1">
      <c r="A44" s="48"/>
      <c r="B44" s="49"/>
      <c r="C44" s="49"/>
      <c r="D44" s="49"/>
      <c r="E44" s="83"/>
      <c r="F44" s="49"/>
      <c r="G44" s="49"/>
      <c r="H44" s="49"/>
      <c r="I44" s="49"/>
      <c r="J44" s="84"/>
      <c r="K44" s="85"/>
      <c r="L44" s="86"/>
      <c r="M44" s="87"/>
      <c r="N44" s="88"/>
      <c r="O44" s="66"/>
      <c r="P44" s="66"/>
      <c r="Q44" s="67"/>
      <c r="R44" s="165" t="s">
        <v>204</v>
      </c>
      <c r="S44" s="6"/>
      <c r="T44" s="6"/>
      <c r="U44" s="52"/>
    </row>
    <row r="45" spans="1:21" ht="16.5" customHeight="1">
      <c r="A45" s="89"/>
      <c r="B45" s="90"/>
      <c r="C45" s="90"/>
      <c r="D45" s="90" t="s">
        <v>104</v>
      </c>
      <c r="E45" s="90"/>
      <c r="F45" s="90"/>
      <c r="G45" s="90"/>
      <c r="H45" s="90"/>
      <c r="I45" s="90"/>
      <c r="J45" s="91"/>
      <c r="K45" s="91"/>
      <c r="L45" s="91"/>
      <c r="M45" s="91"/>
      <c r="N45" s="91"/>
      <c r="O45" s="19"/>
      <c r="P45" s="19"/>
      <c r="Q45" s="59"/>
      <c r="R45" s="165" t="s">
        <v>211</v>
      </c>
      <c r="S45" s="166"/>
      <c r="T45" s="166"/>
      <c r="U45" s="52"/>
    </row>
    <row r="46" spans="1:21" ht="14.25" customHeight="1">
      <c r="A46" s="34"/>
      <c r="B46" s="24" t="s">
        <v>105</v>
      </c>
      <c r="C46" s="21"/>
      <c r="D46" s="292" t="s">
        <v>45</v>
      </c>
      <c r="E46" s="293"/>
      <c r="F46" s="293"/>
      <c r="G46" s="293"/>
      <c r="H46" s="294"/>
      <c r="I46" s="292" t="s">
        <v>48</v>
      </c>
      <c r="J46" s="294"/>
      <c r="K46" s="24"/>
      <c r="L46" s="24"/>
      <c r="M46" s="24"/>
      <c r="N46" s="24"/>
      <c r="O46" s="24" t="s">
        <v>106</v>
      </c>
      <c r="P46" s="24"/>
      <c r="Q46" s="21"/>
      <c r="R46" s="350"/>
      <c r="S46" s="351"/>
      <c r="T46" s="351"/>
      <c r="U46" s="52"/>
    </row>
    <row r="47" spans="1:21" ht="12.75">
      <c r="A47" s="60"/>
      <c r="B47" s="19"/>
      <c r="C47" s="59"/>
      <c r="D47" s="299"/>
      <c r="E47" s="300"/>
      <c r="F47" s="300"/>
      <c r="G47" s="300"/>
      <c r="H47" s="301"/>
      <c r="I47" s="60"/>
      <c r="J47" s="59"/>
      <c r="K47" s="19"/>
      <c r="L47" s="19"/>
      <c r="M47" s="60"/>
      <c r="N47" s="19"/>
      <c r="O47" s="19"/>
      <c r="P47" s="19"/>
      <c r="Q47" s="59"/>
      <c r="R47" s="350"/>
      <c r="S47" s="351"/>
      <c r="T47" s="351"/>
      <c r="U47" s="52"/>
    </row>
    <row r="48" spans="1:21" ht="12.75">
      <c r="A48" s="93"/>
      <c r="B48" s="94"/>
      <c r="C48" s="95"/>
      <c r="D48" s="352"/>
      <c r="E48" s="353"/>
      <c r="F48" s="353"/>
      <c r="G48" s="353"/>
      <c r="H48" s="354"/>
      <c r="I48" s="93"/>
      <c r="J48" s="95"/>
      <c r="K48" s="94"/>
      <c r="L48" s="94"/>
      <c r="M48" s="93"/>
      <c r="N48" s="94"/>
      <c r="O48" s="94" t="s">
        <v>37</v>
      </c>
      <c r="P48" s="94"/>
      <c r="Q48" s="95"/>
      <c r="R48" s="66"/>
      <c r="S48" s="66"/>
      <c r="T48" s="94"/>
      <c r="U48" s="95"/>
    </row>
    <row r="49" spans="1:21" ht="12.75">
      <c r="A49" s="60"/>
      <c r="B49" s="19"/>
      <c r="C49" s="19"/>
      <c r="D49" s="92"/>
      <c r="E49" s="92"/>
      <c r="F49" s="92"/>
      <c r="G49" s="96"/>
      <c r="H49" s="96"/>
      <c r="I49" s="307">
        <f>U33</f>
        <v>43852</v>
      </c>
      <c r="J49" s="307"/>
      <c r="K49" s="307"/>
      <c r="L49" s="307"/>
      <c r="M49" s="307"/>
      <c r="N49" s="307"/>
      <c r="O49" s="307"/>
      <c r="P49" s="307"/>
      <c r="Q49" s="307"/>
      <c r="R49" s="308"/>
      <c r="S49" s="299" t="s">
        <v>208</v>
      </c>
      <c r="T49" s="300"/>
      <c r="U49" s="301"/>
    </row>
    <row r="50" spans="1:21" ht="12.75">
      <c r="A50" s="80"/>
      <c r="B50" s="6"/>
      <c r="C50" s="312"/>
      <c r="D50" s="312"/>
      <c r="E50" s="312"/>
      <c r="F50" s="97"/>
      <c r="G50" s="50"/>
      <c r="H50" s="50"/>
      <c r="I50" s="305"/>
      <c r="J50" s="305"/>
      <c r="K50" s="305"/>
      <c r="L50" s="305"/>
      <c r="M50" s="305"/>
      <c r="N50" s="305"/>
      <c r="O50" s="305"/>
      <c r="P50" s="305"/>
      <c r="Q50" s="305"/>
      <c r="R50" s="306"/>
      <c r="S50" s="304">
        <f>U33</f>
        <v>43852</v>
      </c>
      <c r="T50" s="305"/>
      <c r="U50" s="306"/>
    </row>
    <row r="51" spans="1:21" ht="12.75">
      <c r="A51" s="80"/>
      <c r="B51" s="295"/>
      <c r="C51" s="295"/>
      <c r="D51" s="295"/>
      <c r="E51" s="295"/>
      <c r="F51" s="295"/>
      <c r="G51" s="295"/>
      <c r="H51" s="303"/>
      <c r="I51" s="302" t="s">
        <v>107</v>
      </c>
      <c r="J51" s="295"/>
      <c r="K51" s="295"/>
      <c r="L51" s="295"/>
      <c r="M51" s="295"/>
      <c r="N51" s="295"/>
      <c r="O51" s="295"/>
      <c r="P51" s="295"/>
      <c r="Q51" s="295"/>
      <c r="R51" s="303"/>
      <c r="S51" s="302" t="s">
        <v>108</v>
      </c>
      <c r="T51" s="295"/>
      <c r="U51" s="303"/>
    </row>
    <row r="52" spans="1:21" ht="12.75">
      <c r="A52" s="80"/>
      <c r="B52" s="12"/>
      <c r="C52" s="12"/>
      <c r="D52" s="12"/>
      <c r="E52" s="12"/>
      <c r="F52" s="12"/>
      <c r="G52" s="12"/>
      <c r="H52" s="164"/>
      <c r="I52" s="98"/>
      <c r="J52" s="12"/>
      <c r="K52" s="12"/>
      <c r="L52" s="12"/>
      <c r="M52" s="12"/>
      <c r="N52" s="12"/>
      <c r="O52" s="12"/>
      <c r="P52" s="12"/>
      <c r="Q52" s="12"/>
      <c r="R52" s="164"/>
      <c r="S52" s="80"/>
      <c r="T52" s="12"/>
      <c r="U52" s="83"/>
    </row>
    <row r="53" spans="1:21" ht="12.75">
      <c r="A53" s="80"/>
      <c r="B53" s="295"/>
      <c r="C53" s="295"/>
      <c r="D53" s="295"/>
      <c r="E53" s="295"/>
      <c r="F53" s="295"/>
      <c r="G53" s="295"/>
      <c r="H53" s="56"/>
      <c r="I53" s="302" t="str">
        <f>Sabit!B17</f>
        <v>M.Mustafa GÜNEŞ</v>
      </c>
      <c r="J53" s="295"/>
      <c r="K53" s="295"/>
      <c r="L53" s="295"/>
      <c r="M53" s="295"/>
      <c r="N53" s="295"/>
      <c r="O53" s="295"/>
      <c r="P53" s="295"/>
      <c r="Q53" s="295"/>
      <c r="R53" s="303"/>
      <c r="S53" s="302" t="str">
        <f>Sabit!B19</f>
        <v>Aydın TÜRK</v>
      </c>
      <c r="T53" s="295"/>
      <c r="U53" s="303"/>
    </row>
    <row r="54" spans="1:21" ht="12.75">
      <c r="A54" s="80"/>
      <c r="B54" s="6"/>
      <c r="C54" s="6"/>
      <c r="D54" s="12"/>
      <c r="E54" s="12"/>
      <c r="F54" s="12"/>
      <c r="G54" s="50"/>
      <c r="H54" s="56"/>
      <c r="I54" s="302" t="str">
        <f>Sabit!C17</f>
        <v>İlçe Milli Eğitim Müdürü</v>
      </c>
      <c r="J54" s="295"/>
      <c r="K54" s="295"/>
      <c r="L54" s="295"/>
      <c r="M54" s="295"/>
      <c r="N54" s="295"/>
      <c r="O54" s="295"/>
      <c r="P54" s="295"/>
      <c r="Q54" s="295"/>
      <c r="R54" s="303"/>
      <c r="S54" s="302" t="str">
        <f>Sabit!C19</f>
        <v>Çayırlı Malmüdürü V.</v>
      </c>
      <c r="T54" s="295"/>
      <c r="U54" s="303"/>
    </row>
    <row r="55" spans="1:21" ht="12.75">
      <c r="A55" s="93"/>
      <c r="B55" s="94"/>
      <c r="C55" s="94"/>
      <c r="D55" s="94"/>
      <c r="E55" s="94"/>
      <c r="F55" s="94"/>
      <c r="G55" s="94"/>
      <c r="H55" s="95"/>
      <c r="I55" s="93"/>
      <c r="J55" s="94"/>
      <c r="K55" s="94"/>
      <c r="L55" s="94"/>
      <c r="M55" s="94"/>
      <c r="N55" s="94"/>
      <c r="O55" s="94"/>
      <c r="P55" s="94"/>
      <c r="Q55" s="94"/>
      <c r="R55" s="95"/>
      <c r="S55" s="93"/>
      <c r="T55" s="94"/>
      <c r="U55" s="95"/>
    </row>
    <row r="56" spans="1:21" ht="12.75">
      <c r="A56" s="6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59"/>
    </row>
    <row r="57" spans="1:21" ht="18.75" customHeight="1">
      <c r="A57" s="206" t="s">
        <v>109</v>
      </c>
      <c r="B57" s="276" t="s">
        <v>213</v>
      </c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07"/>
      <c r="S57" s="207"/>
      <c r="T57" s="208" t="s">
        <v>203</v>
      </c>
      <c r="U57" s="209" t="s">
        <v>110</v>
      </c>
    </row>
    <row r="58" spans="1:14" ht="12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60" spans="6:13" ht="12.75">
      <c r="F60" t="s">
        <v>37</v>
      </c>
      <c r="M60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63">
    <mergeCell ref="B2:L3"/>
    <mergeCell ref="B51:H51"/>
    <mergeCell ref="R47:T47"/>
    <mergeCell ref="D47:H48"/>
    <mergeCell ref="F40:J40"/>
    <mergeCell ref="R46:T46"/>
    <mergeCell ref="B9:R9"/>
    <mergeCell ref="R20:S20"/>
    <mergeCell ref="R22:S22"/>
    <mergeCell ref="R17:S17"/>
    <mergeCell ref="F1:T1"/>
    <mergeCell ref="I46:J46"/>
    <mergeCell ref="D46:H46"/>
    <mergeCell ref="R24:S24"/>
    <mergeCell ref="R12:S12"/>
    <mergeCell ref="R13:S13"/>
    <mergeCell ref="R14:S14"/>
    <mergeCell ref="R15:S15"/>
    <mergeCell ref="R16:S16"/>
    <mergeCell ref="R18:S18"/>
    <mergeCell ref="B4:L5"/>
    <mergeCell ref="R11:T11"/>
    <mergeCell ref="S5:S9"/>
    <mergeCell ref="B6:F6"/>
    <mergeCell ref="G6:O7"/>
    <mergeCell ref="B8:R8"/>
    <mergeCell ref="R27:S27"/>
    <mergeCell ref="B36:E36"/>
    <mergeCell ref="C50:E50"/>
    <mergeCell ref="T36:U36"/>
    <mergeCell ref="T37:U37"/>
    <mergeCell ref="F36:I36"/>
    <mergeCell ref="J36:O36"/>
    <mergeCell ref="T34:U34"/>
    <mergeCell ref="I54:R54"/>
    <mergeCell ref="S49:U49"/>
    <mergeCell ref="S50:U50"/>
    <mergeCell ref="S51:U51"/>
    <mergeCell ref="S53:U53"/>
    <mergeCell ref="I49:R50"/>
    <mergeCell ref="I51:R51"/>
    <mergeCell ref="I53:R53"/>
    <mergeCell ref="S54:U54"/>
    <mergeCell ref="B57:Q57"/>
    <mergeCell ref="A11:A12"/>
    <mergeCell ref="B11:F12"/>
    <mergeCell ref="G11:J12"/>
    <mergeCell ref="N11:Q12"/>
    <mergeCell ref="J34:O34"/>
    <mergeCell ref="B53:G53"/>
    <mergeCell ref="B33:E33"/>
    <mergeCell ref="P32:R32"/>
    <mergeCell ref="R28:S28"/>
    <mergeCell ref="U11:U12"/>
    <mergeCell ref="F32:I32"/>
    <mergeCell ref="J32:O32"/>
    <mergeCell ref="B32:E32"/>
    <mergeCell ref="R23:S23"/>
    <mergeCell ref="R21:S21"/>
    <mergeCell ref="R19:S19"/>
    <mergeCell ref="R25:S25"/>
    <mergeCell ref="R26:S26"/>
    <mergeCell ref="C30:O30"/>
  </mergeCells>
  <printOptions verticalCentered="1"/>
  <pageMargins left="0.3937007874015748" right="0.1968503937007874" top="0.5905511811023623" bottom="0.1968503937007874" header="0" footer="0"/>
  <pageSetup horizontalDpi="120" verticalDpi="12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3"/>
  <dimension ref="A1:G60"/>
  <sheetViews>
    <sheetView view="pageBreakPreview" zoomScaleSheetLayoutView="100" zoomScalePageLayoutView="0" workbookViewId="0" topLeftCell="A13">
      <selection activeCell="F36" sqref="F36:G36"/>
    </sheetView>
  </sheetViews>
  <sheetFormatPr defaultColWidth="9.00390625" defaultRowHeight="12.75"/>
  <cols>
    <col min="1" max="1" width="9.625" style="101" customWidth="1"/>
    <col min="2" max="2" width="20.125" style="101" customWidth="1"/>
    <col min="3" max="3" width="21.25390625" style="101" customWidth="1"/>
    <col min="4" max="5" width="13.625" style="101" customWidth="1"/>
    <col min="6" max="6" width="13.75390625" style="101" customWidth="1"/>
    <col min="7" max="7" width="16.625" style="101" customWidth="1"/>
    <col min="8" max="16384" width="9.125" style="101" customWidth="1"/>
  </cols>
  <sheetData>
    <row r="1" spans="1:7" ht="12.75" customHeight="1">
      <c r="A1" s="366" t="s">
        <v>132</v>
      </c>
      <c r="B1" s="367"/>
      <c r="C1" s="367"/>
      <c r="D1" s="367"/>
      <c r="E1" s="367"/>
      <c r="F1" s="367"/>
      <c r="G1" s="368"/>
    </row>
    <row r="2" spans="1:7" ht="11.25">
      <c r="A2" s="369"/>
      <c r="B2" s="370"/>
      <c r="C2" s="370"/>
      <c r="D2" s="370"/>
      <c r="E2" s="370"/>
      <c r="F2" s="370"/>
      <c r="G2" s="371"/>
    </row>
    <row r="3" spans="1:7" ht="12" thickBot="1">
      <c r="A3" s="372"/>
      <c r="B3" s="373"/>
      <c r="C3" s="373"/>
      <c r="D3" s="373"/>
      <c r="E3" s="373"/>
      <c r="F3" s="373"/>
      <c r="G3" s="374"/>
    </row>
    <row r="4" spans="1:7" ht="19.5" customHeight="1">
      <c r="A4" s="416" t="s">
        <v>112</v>
      </c>
      <c r="B4" s="417"/>
      <c r="C4" s="417"/>
      <c r="D4" s="412"/>
      <c r="E4" s="413"/>
      <c r="F4" s="413"/>
      <c r="G4" s="414"/>
    </row>
    <row r="5" spans="1:7" ht="19.5" customHeight="1">
      <c r="A5" s="418" t="s">
        <v>133</v>
      </c>
      <c r="B5" s="419"/>
      <c r="C5" s="419"/>
      <c r="D5" s="202" t="s">
        <v>134</v>
      </c>
      <c r="E5" s="243"/>
      <c r="F5" s="203" t="s">
        <v>135</v>
      </c>
      <c r="G5" s="204"/>
    </row>
    <row r="6" spans="1:7" ht="12" customHeight="1">
      <c r="A6" s="385" t="s">
        <v>136</v>
      </c>
      <c r="B6" s="386"/>
      <c r="C6" s="386"/>
      <c r="D6" s="399" t="s">
        <v>137</v>
      </c>
      <c r="E6" s="402"/>
      <c r="F6" s="399" t="s">
        <v>138</v>
      </c>
      <c r="G6" s="400"/>
    </row>
    <row r="7" spans="1:7" ht="45.75" customHeight="1">
      <c r="A7" s="385"/>
      <c r="B7" s="386"/>
      <c r="C7" s="386"/>
      <c r="D7" s="401" t="s">
        <v>228</v>
      </c>
      <c r="E7" s="399"/>
      <c r="F7" s="401"/>
      <c r="G7" s="420"/>
    </row>
    <row r="8" spans="1:7" ht="12.75" customHeight="1">
      <c r="A8" s="385" t="s">
        <v>139</v>
      </c>
      <c r="B8" s="386"/>
      <c r="C8" s="386"/>
      <c r="D8" s="399"/>
      <c r="E8" s="399"/>
      <c r="F8" s="399" t="s">
        <v>138</v>
      </c>
      <c r="G8" s="420"/>
    </row>
    <row r="9" spans="1:7" ht="12.75" customHeight="1">
      <c r="A9" s="385"/>
      <c r="B9" s="386"/>
      <c r="C9" s="386"/>
      <c r="D9" s="183" t="s">
        <v>140</v>
      </c>
      <c r="E9" s="184">
        <v>1</v>
      </c>
      <c r="F9" s="183" t="s">
        <v>140</v>
      </c>
      <c r="G9" s="185">
        <f>E9</f>
        <v>1</v>
      </c>
    </row>
    <row r="10" spans="1:7" ht="12.75" customHeight="1">
      <c r="A10" s="385"/>
      <c r="B10" s="386"/>
      <c r="C10" s="386"/>
      <c r="D10" s="183" t="s">
        <v>209</v>
      </c>
      <c r="E10" s="184">
        <v>2</v>
      </c>
      <c r="F10" s="183" t="s">
        <v>209</v>
      </c>
      <c r="G10" s="185">
        <f>E10</f>
        <v>2</v>
      </c>
    </row>
    <row r="11" spans="1:7" ht="19.5" customHeight="1">
      <c r="A11" s="385" t="s">
        <v>141</v>
      </c>
      <c r="B11" s="386"/>
      <c r="C11" s="386"/>
      <c r="D11" s="388"/>
      <c r="E11" s="403"/>
      <c r="F11" s="186" t="s">
        <v>142</v>
      </c>
      <c r="G11" s="222"/>
    </row>
    <row r="12" spans="1:7" ht="19.5" customHeight="1">
      <c r="A12" s="385" t="s">
        <v>143</v>
      </c>
      <c r="B12" s="386"/>
      <c r="C12" s="386"/>
      <c r="D12" s="384" t="s">
        <v>229</v>
      </c>
      <c r="E12" s="378"/>
      <c r="F12" s="378"/>
      <c r="G12" s="379"/>
    </row>
    <row r="13" spans="1:7" ht="19.5" customHeight="1">
      <c r="A13" s="385" t="s">
        <v>144</v>
      </c>
      <c r="B13" s="386"/>
      <c r="C13" s="386"/>
      <c r="D13" s="384"/>
      <c r="E13" s="378"/>
      <c r="F13" s="378"/>
      <c r="G13" s="379"/>
    </row>
    <row r="14" spans="1:7" ht="19.5" customHeight="1">
      <c r="A14" s="385" t="s">
        <v>145</v>
      </c>
      <c r="B14" s="386"/>
      <c r="C14" s="386"/>
      <c r="D14" s="384" t="s">
        <v>230</v>
      </c>
      <c r="E14" s="378"/>
      <c r="F14" s="378"/>
      <c r="G14" s="379"/>
    </row>
    <row r="15" spans="1:7" ht="19.5" customHeight="1">
      <c r="A15" s="398" t="s">
        <v>226</v>
      </c>
      <c r="B15" s="386"/>
      <c r="C15" s="386"/>
      <c r="D15" s="392" t="s">
        <v>233</v>
      </c>
      <c r="E15" s="378"/>
      <c r="F15" s="378"/>
      <c r="G15" s="379"/>
    </row>
    <row r="16" spans="1:7" ht="19.5" customHeight="1">
      <c r="A16" s="385" t="s">
        <v>146</v>
      </c>
      <c r="B16" s="386"/>
      <c r="C16" s="386"/>
      <c r="D16" s="415">
        <v>43822</v>
      </c>
      <c r="E16" s="378"/>
      <c r="F16" s="378"/>
      <c r="G16" s="379"/>
    </row>
    <row r="17" spans="1:7" ht="24.75" customHeight="1">
      <c r="A17" s="387" t="s">
        <v>147</v>
      </c>
      <c r="B17" s="386"/>
      <c r="C17" s="386"/>
      <c r="D17" s="407">
        <v>43845</v>
      </c>
      <c r="E17" s="378"/>
      <c r="F17" s="378"/>
      <c r="G17" s="379"/>
    </row>
    <row r="18" spans="1:7" ht="24.75" customHeight="1">
      <c r="A18" s="387" t="s">
        <v>148</v>
      </c>
      <c r="B18" s="386"/>
      <c r="C18" s="386"/>
      <c r="D18" s="384" t="s">
        <v>218</v>
      </c>
      <c r="E18" s="378"/>
      <c r="F18" s="378"/>
      <c r="G18" s="379"/>
    </row>
    <row r="19" spans="1:7" ht="24.75" customHeight="1">
      <c r="A19" s="387" t="s">
        <v>149</v>
      </c>
      <c r="B19" s="386"/>
      <c r="C19" s="386"/>
      <c r="D19" s="240"/>
      <c r="E19" s="380"/>
      <c r="F19" s="381"/>
      <c r="G19" s="382"/>
    </row>
    <row r="20" spans="1:7" ht="19.5" customHeight="1">
      <c r="A20" s="385" t="s">
        <v>150</v>
      </c>
      <c r="B20" s="386"/>
      <c r="C20" s="386"/>
      <c r="D20" s="383" t="s">
        <v>173</v>
      </c>
      <c r="E20" s="378"/>
      <c r="F20" s="378"/>
      <c r="G20" s="379"/>
    </row>
    <row r="21" spans="1:7" ht="19.5" customHeight="1">
      <c r="A21" s="385" t="s">
        <v>151</v>
      </c>
      <c r="B21" s="386"/>
      <c r="C21" s="386"/>
      <c r="D21" s="384"/>
      <c r="E21" s="378"/>
      <c r="F21" s="378"/>
      <c r="G21" s="379"/>
    </row>
    <row r="22" spans="1:7" ht="24.75" customHeight="1">
      <c r="A22" s="387" t="s">
        <v>152</v>
      </c>
      <c r="B22" s="386"/>
      <c r="C22" s="386"/>
      <c r="D22" s="223" t="s">
        <v>1</v>
      </c>
      <c r="E22" s="396" t="s">
        <v>153</v>
      </c>
      <c r="F22" s="397"/>
      <c r="G22" s="188" t="s">
        <v>185</v>
      </c>
    </row>
    <row r="23" spans="1:7" ht="24.75" customHeight="1">
      <c r="A23" s="387" t="s">
        <v>154</v>
      </c>
      <c r="B23" s="386"/>
      <c r="C23" s="386"/>
      <c r="D23" s="187" t="s">
        <v>155</v>
      </c>
      <c r="E23" s="396" t="s">
        <v>156</v>
      </c>
      <c r="F23" s="386"/>
      <c r="G23" s="234" t="s">
        <v>155</v>
      </c>
    </row>
    <row r="24" spans="1:7" ht="24.75" customHeight="1">
      <c r="A24" s="387" t="s">
        <v>157</v>
      </c>
      <c r="B24" s="386"/>
      <c r="C24" s="386"/>
      <c r="D24" s="377" t="str">
        <f>D23</f>
        <v>Yararlanmıyor</v>
      </c>
      <c r="E24" s="378"/>
      <c r="F24" s="378"/>
      <c r="G24" s="379"/>
    </row>
    <row r="25" spans="1:7" ht="19.5" customHeight="1">
      <c r="A25" s="389"/>
      <c r="B25" s="390"/>
      <c r="C25" s="391"/>
      <c r="D25" s="359"/>
      <c r="E25" s="359"/>
      <c r="F25" s="359"/>
      <c r="G25" s="360"/>
    </row>
    <row r="26" spans="1:7" ht="19.5" customHeight="1">
      <c r="A26" s="375" t="s">
        <v>158</v>
      </c>
      <c r="B26" s="376"/>
      <c r="C26" s="376"/>
      <c r="D26" s="408" t="s">
        <v>232</v>
      </c>
      <c r="E26" s="376"/>
      <c r="F26" s="376"/>
      <c r="G26" s="409"/>
    </row>
    <row r="27" spans="1:7" ht="19.5" customHeight="1">
      <c r="A27" s="375" t="s">
        <v>159</v>
      </c>
      <c r="B27" s="376"/>
      <c r="C27" s="376"/>
      <c r="D27" s="410"/>
      <c r="E27" s="410"/>
      <c r="F27" s="410"/>
      <c r="G27" s="411"/>
    </row>
    <row r="28" spans="1:7" ht="19.5" customHeight="1">
      <c r="A28" s="375" t="s">
        <v>160</v>
      </c>
      <c r="B28" s="376"/>
      <c r="C28" s="358"/>
      <c r="D28" s="359"/>
      <c r="E28" s="376" t="s">
        <v>161</v>
      </c>
      <c r="F28" s="376"/>
      <c r="G28" s="205"/>
    </row>
    <row r="29" spans="1:7" ht="19.5" customHeight="1">
      <c r="A29" s="375" t="s">
        <v>162</v>
      </c>
      <c r="B29" s="376"/>
      <c r="C29" s="388">
        <v>36082</v>
      </c>
      <c r="D29" s="359"/>
      <c r="E29" s="376" t="s">
        <v>163</v>
      </c>
      <c r="F29" s="376"/>
      <c r="G29" s="221">
        <v>43569</v>
      </c>
    </row>
    <row r="30" spans="1:7" ht="19.5" customHeight="1">
      <c r="A30" s="375"/>
      <c r="B30" s="376"/>
      <c r="C30" s="359"/>
      <c r="D30" s="359"/>
      <c r="E30" s="376" t="s">
        <v>164</v>
      </c>
      <c r="F30" s="376"/>
      <c r="G30" s="221"/>
    </row>
    <row r="31" spans="1:7" ht="19.5" customHeight="1">
      <c r="A31" s="375" t="s">
        <v>165</v>
      </c>
      <c r="B31" s="376"/>
      <c r="C31" s="359"/>
      <c r="D31" s="359"/>
      <c r="E31" s="376" t="s">
        <v>166</v>
      </c>
      <c r="F31" s="376"/>
      <c r="G31" s="244" t="s">
        <v>233</v>
      </c>
    </row>
    <row r="32" spans="1:7" ht="30" customHeight="1" thickBot="1">
      <c r="A32" s="200" t="s">
        <v>216</v>
      </c>
      <c r="B32" s="201"/>
      <c r="C32" s="393"/>
      <c r="D32" s="394"/>
      <c r="E32" s="394"/>
      <c r="F32" s="394"/>
      <c r="G32" s="395"/>
    </row>
    <row r="33" spans="1:7" ht="13.5" thickBot="1">
      <c r="A33" s="189"/>
      <c r="B33" s="189"/>
      <c r="C33" s="190"/>
      <c r="D33" s="190"/>
      <c r="E33" s="189"/>
      <c r="F33" s="189"/>
      <c r="G33" s="191"/>
    </row>
    <row r="34" spans="1:7" ht="19.5" customHeight="1">
      <c r="A34" s="192"/>
      <c r="B34" s="193" t="s">
        <v>197</v>
      </c>
      <c r="C34" s="198" t="s">
        <v>168</v>
      </c>
      <c r="D34" s="361" t="s">
        <v>107</v>
      </c>
      <c r="E34" s="361"/>
      <c r="F34" s="361" t="s">
        <v>108</v>
      </c>
      <c r="G34" s="362"/>
    </row>
    <row r="35" spans="1:7" ht="19.5" customHeight="1">
      <c r="A35" s="194"/>
      <c r="B35" s="195"/>
      <c r="C35" s="195"/>
      <c r="D35" s="363"/>
      <c r="E35" s="364"/>
      <c r="F35" s="363"/>
      <c r="G35" s="365"/>
    </row>
    <row r="36" spans="1:7" ht="19.5" customHeight="1">
      <c r="A36" s="196" t="s">
        <v>112</v>
      </c>
      <c r="B36" s="216"/>
      <c r="C36" s="216" t="s">
        <v>231</v>
      </c>
      <c r="D36" s="358" t="s">
        <v>220</v>
      </c>
      <c r="E36" s="359"/>
      <c r="F36" s="358"/>
      <c r="G36" s="360"/>
    </row>
    <row r="37" spans="1:7" ht="19.5" customHeight="1">
      <c r="A37" s="196" t="s">
        <v>169</v>
      </c>
      <c r="B37" s="199" t="s">
        <v>234</v>
      </c>
      <c r="C37" s="199" t="s">
        <v>227</v>
      </c>
      <c r="D37" s="358" t="str">
        <f>Sabit!C17</f>
        <v>İlçe Milli Eğitim Müdürü</v>
      </c>
      <c r="E37" s="359"/>
      <c r="F37" s="359" t="str">
        <f>Sabit!C19</f>
        <v>Çayırlı Malmüdürü V.</v>
      </c>
      <c r="G37" s="360"/>
    </row>
    <row r="38" spans="1:7" ht="29.25" customHeight="1" thickBot="1">
      <c r="A38" s="217" t="s">
        <v>170</v>
      </c>
      <c r="B38" s="197"/>
      <c r="C38" s="197"/>
      <c r="D38" s="404"/>
      <c r="E38" s="406"/>
      <c r="F38" s="404"/>
      <c r="G38" s="405"/>
    </row>
    <row r="60" ht="11.25">
      <c r="D60" s="101" t="s">
        <v>219</v>
      </c>
    </row>
  </sheetData>
  <sheetProtection formatCells="0" formatColumns="0" formatRows="0" insertColumns="0" insertRows="0" insertHyperlinks="0" deleteColumns="0" deleteRows="0" sort="0" autoFilter="0" pivotTables="0"/>
  <mergeCells count="68">
    <mergeCell ref="D4:G4"/>
    <mergeCell ref="A14:C14"/>
    <mergeCell ref="D16:G16"/>
    <mergeCell ref="A4:C4"/>
    <mergeCell ref="A5:C5"/>
    <mergeCell ref="A13:C13"/>
    <mergeCell ref="F8:G8"/>
    <mergeCell ref="F7:G7"/>
    <mergeCell ref="A11:C11"/>
    <mergeCell ref="D12:G12"/>
    <mergeCell ref="F38:G38"/>
    <mergeCell ref="D38:E38"/>
    <mergeCell ref="D17:G17"/>
    <mergeCell ref="A17:C17"/>
    <mergeCell ref="A16:C16"/>
    <mergeCell ref="D26:G26"/>
    <mergeCell ref="D27:G27"/>
    <mergeCell ref="E28:F28"/>
    <mergeCell ref="A31:B31"/>
    <mergeCell ref="A26:C26"/>
    <mergeCell ref="A6:C7"/>
    <mergeCell ref="F6:G6"/>
    <mergeCell ref="D8:E8"/>
    <mergeCell ref="D7:E7"/>
    <mergeCell ref="D6:E6"/>
    <mergeCell ref="D11:E11"/>
    <mergeCell ref="D14:G14"/>
    <mergeCell ref="D15:G15"/>
    <mergeCell ref="C32:G32"/>
    <mergeCell ref="E22:F22"/>
    <mergeCell ref="D18:G18"/>
    <mergeCell ref="A15:C15"/>
    <mergeCell ref="A19:C19"/>
    <mergeCell ref="D21:G21"/>
    <mergeCell ref="A20:C20"/>
    <mergeCell ref="E23:F23"/>
    <mergeCell ref="A12:C12"/>
    <mergeCell ref="A24:C24"/>
    <mergeCell ref="A25:C25"/>
    <mergeCell ref="A8:C10"/>
    <mergeCell ref="A23:C23"/>
    <mergeCell ref="A18:C18"/>
    <mergeCell ref="F25:G25"/>
    <mergeCell ref="A29:B30"/>
    <mergeCell ref="C29:D30"/>
    <mergeCell ref="C31:D31"/>
    <mergeCell ref="E31:F31"/>
    <mergeCell ref="E29:F29"/>
    <mergeCell ref="E30:F30"/>
    <mergeCell ref="D25:E25"/>
    <mergeCell ref="A1:G3"/>
    <mergeCell ref="A27:C27"/>
    <mergeCell ref="A28:B28"/>
    <mergeCell ref="C28:D28"/>
    <mergeCell ref="D24:G24"/>
    <mergeCell ref="E19:G19"/>
    <mergeCell ref="D20:G20"/>
    <mergeCell ref="D13:G13"/>
    <mergeCell ref="A21:C21"/>
    <mergeCell ref="A22:C22"/>
    <mergeCell ref="D37:E37"/>
    <mergeCell ref="F37:G37"/>
    <mergeCell ref="D34:E34"/>
    <mergeCell ref="F34:G34"/>
    <mergeCell ref="D36:E36"/>
    <mergeCell ref="F36:G36"/>
    <mergeCell ref="D35:E35"/>
    <mergeCell ref="F35:G35"/>
  </mergeCells>
  <printOptions horizontalCentered="1" verticalCentered="1"/>
  <pageMargins left="0.5511811023622047" right="0.15748031496062992" top="0.3937007874015748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Windows Kullanıcısı</cp:lastModifiedBy>
  <cp:lastPrinted>2019-12-23T06:45:00Z</cp:lastPrinted>
  <dcterms:created xsi:type="dcterms:W3CDTF">2000-10-18T14:18:41Z</dcterms:created>
  <dcterms:modified xsi:type="dcterms:W3CDTF">2020-01-22T08:29:20Z</dcterms:modified>
  <cp:category/>
  <cp:version/>
  <cp:contentType/>
  <cp:contentStatus/>
</cp:coreProperties>
</file>